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defaultThemeVersion="166925"/>
  <mc:AlternateContent xmlns:mc="http://schemas.openxmlformats.org/markup-compatibility/2006">
    <mc:Choice Requires="x15">
      <x15ac:absPath xmlns:x15ac="http://schemas.microsoft.com/office/spreadsheetml/2010/11/ac" url="https://undp-my.sharepoint.com/personal/mlungisi_nkambule_undp_org/Documents/Documents/Projects/FACE Forms/2025/01004562 - PIMS 6703 - Eswatini TDA - SAP Incomati-Maputo/"/>
    </mc:Choice>
  </mc:AlternateContent>
  <xr:revisionPtr revIDLastSave="106" documentId="8_{095A6926-A846-48A2-AF85-3E944290639E}" xr6:coauthVersionLast="47" xr6:coauthVersionMax="47" xr10:uidLastSave="{55F094DA-BB79-4A77-83D4-5FAE0A879961}"/>
  <bookViews>
    <workbookView xWindow="47895" yWindow="-9690" windowWidth="19410" windowHeight="20985" xr2:uid="{5721F0F8-4099-452C-B4CA-33B1AC9468BD}"/>
  </bookViews>
  <sheets>
    <sheet name="Merged TBWP 12 May 2025" sheetId="19" r:id="rId1"/>
    <sheet name="Budget Note " sheetId="18" r:id="rId2"/>
  </sheets>
  <definedNames>
    <definedName name="_xlnm._FilterDatabase" localSheetId="1" hidden="1">'Budget Note '!$A$1:$B$162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7" i="19" l="1"/>
  <c r="J34" i="19"/>
  <c r="I81" i="19"/>
  <c r="K81" i="19"/>
  <c r="J73" i="19"/>
  <c r="L73" i="19"/>
  <c r="K62" i="19"/>
  <c r="M62" i="19"/>
  <c r="H53" i="19"/>
  <c r="H61" i="19"/>
  <c r="H62" i="19" s="1"/>
  <c r="I61" i="19"/>
  <c r="I62" i="19" s="1"/>
  <c r="J61" i="19"/>
  <c r="J62" i="19" s="1"/>
  <c r="K61" i="19"/>
  <c r="L61" i="19"/>
  <c r="L62" i="19" s="1"/>
  <c r="M61" i="19"/>
  <c r="N61" i="19"/>
  <c r="N62" i="19" s="1"/>
  <c r="M52" i="19"/>
  <c r="M53" i="19" s="1"/>
  <c r="L42" i="19"/>
  <c r="M42" i="19"/>
  <c r="H94" i="19"/>
  <c r="I94" i="19"/>
  <c r="J94" i="19"/>
  <c r="J95" i="19" s="1"/>
  <c r="K94" i="19"/>
  <c r="K95" i="19" s="1"/>
  <c r="L94" i="19"/>
  <c r="M94" i="19"/>
  <c r="N94" i="19"/>
  <c r="H86" i="19"/>
  <c r="I86" i="19"/>
  <c r="J86" i="19"/>
  <c r="K86" i="19"/>
  <c r="L86" i="19"/>
  <c r="M86" i="19"/>
  <c r="N86" i="19"/>
  <c r="H80" i="19"/>
  <c r="H81" i="19" s="1"/>
  <c r="I80" i="19"/>
  <c r="J80" i="19"/>
  <c r="J81" i="19" s="1"/>
  <c r="K80" i="19"/>
  <c r="L80" i="19"/>
  <c r="L81" i="19" s="1"/>
  <c r="M80" i="19"/>
  <c r="M81" i="19" s="1"/>
  <c r="N80" i="19"/>
  <c r="N81" i="19" s="1"/>
  <c r="H72" i="19"/>
  <c r="H73" i="19" s="1"/>
  <c r="I72" i="19"/>
  <c r="I73" i="19" s="1"/>
  <c r="J72" i="19"/>
  <c r="K72" i="19"/>
  <c r="K73" i="19" s="1"/>
  <c r="L72" i="19"/>
  <c r="M72" i="19"/>
  <c r="M73" i="19" s="1"/>
  <c r="N72" i="19"/>
  <c r="N73" i="19" s="1"/>
  <c r="H52" i="19"/>
  <c r="I52" i="19"/>
  <c r="I53" i="19" s="1"/>
  <c r="J52" i="19"/>
  <c r="J53" i="19" s="1"/>
  <c r="K52" i="19"/>
  <c r="K53" i="19" s="1"/>
  <c r="L52" i="19"/>
  <c r="L53" i="19" s="1"/>
  <c r="N52" i="19"/>
  <c r="N53" i="19" s="1"/>
  <c r="H42" i="19"/>
  <c r="I42" i="19"/>
  <c r="J42" i="19"/>
  <c r="K42" i="19"/>
  <c r="N42" i="19"/>
  <c r="H33" i="19"/>
  <c r="H34" i="19" s="1"/>
  <c r="I33" i="19"/>
  <c r="I34" i="19" s="1"/>
  <c r="J33" i="19"/>
  <c r="K33" i="19"/>
  <c r="K34" i="19" s="1"/>
  <c r="L33" i="19"/>
  <c r="L34" i="19" s="1"/>
  <c r="M33" i="19"/>
  <c r="M34" i="19" s="1"/>
  <c r="N33" i="19"/>
  <c r="N34" i="19" s="1"/>
  <c r="H27" i="19"/>
  <c r="I27" i="19"/>
  <c r="J27" i="19"/>
  <c r="K27" i="19"/>
  <c r="L27" i="19"/>
  <c r="M27" i="19"/>
  <c r="N27" i="19"/>
  <c r="H19" i="19"/>
  <c r="I19" i="19"/>
  <c r="J19" i="19"/>
  <c r="K19" i="19"/>
  <c r="L19" i="19"/>
  <c r="N19" i="19"/>
  <c r="I10" i="19"/>
  <c r="J10" i="19"/>
  <c r="K10" i="19"/>
  <c r="L10" i="19"/>
  <c r="M10" i="19"/>
  <c r="N10" i="19"/>
  <c r="H10" i="19"/>
  <c r="N95" i="19" l="1"/>
  <c r="M95" i="19"/>
  <c r="L95" i="19"/>
  <c r="I95" i="19"/>
  <c r="H95" i="19"/>
</calcChain>
</file>

<file path=xl/sharedStrings.xml><?xml version="1.0" encoding="utf-8"?>
<sst xmlns="http://schemas.openxmlformats.org/spreadsheetml/2006/main" count="383" uniqueCount="228">
  <si>
    <t>Quantum Outcome (GEF Component)</t>
  </si>
  <si>
    <t>Quantum Output (GEF Outcome)</t>
  </si>
  <si>
    <t>Quantum Donor ID</t>
  </si>
  <si>
    <t>Quantum Budgetary Account Code</t>
  </si>
  <si>
    <t>Quantum Budget Account Description</t>
  </si>
  <si>
    <t>Amount Year 2025 (USD)</t>
  </si>
  <si>
    <t>Amount Year 2026 (USD)</t>
  </si>
  <si>
    <t>Amount Year 2027 (USD)</t>
  </si>
  <si>
    <t>Amount Year 2028 (USD)</t>
  </si>
  <si>
    <t>Amount Year 2029 (USD)</t>
  </si>
  <si>
    <t>Amount Year 2030 (USD)</t>
  </si>
  <si>
    <t>Total USD</t>
  </si>
  <si>
    <t>Budget Note</t>
  </si>
  <si>
    <t xml:space="preserve">Component 1 </t>
  </si>
  <si>
    <t>Outcome 1.1</t>
  </si>
  <si>
    <t>GWP-SA</t>
  </si>
  <si>
    <t>International Consultants</t>
  </si>
  <si>
    <t xml:space="preserve">Consultant to conduct institutional, technical and operational capacity needs assessment and capacity development plan for Output 1.1.1 </t>
  </si>
  <si>
    <t>Local Consultants</t>
  </si>
  <si>
    <t>Local consultants in Eswatini, South Africa and Mozambique to conduct stakeholder mapping and support capacity needs assessment for Output 1.1.1</t>
  </si>
  <si>
    <t>Contractual Services-Imp Partn</t>
  </si>
  <si>
    <t>Travel</t>
  </si>
  <si>
    <t>Travel cost for capacity needs assessments under Output 1.1.1</t>
  </si>
  <si>
    <t>Contractual Services (companies)</t>
  </si>
  <si>
    <t xml:space="preserve">Institutional consultant to map out institutional mandates and identify opportunities for strengthened cooperation between RBOs, TFCA's and Coastal Management Institutions for Output 1.1.2Local consultant to map out mandates for TFCA's and support development of coordination mechanisms between RBOs, TFCA's and Coastal Management Institutions for Output 1.1.2 </t>
  </si>
  <si>
    <t>Travel missions for workshops under Output 1.1.2</t>
  </si>
  <si>
    <t>Training, Workshops and conferences</t>
  </si>
  <si>
    <t>Workshop organisation cost for identification of institutional mandates and development of coordination mechanisms under Output 1.1.2</t>
  </si>
  <si>
    <t>Travel for training and workshops under Output 1.1.3</t>
  </si>
  <si>
    <t>Equipment and Furniture</t>
  </si>
  <si>
    <t>Equipment and materials to support the Accounting Systems, Procurement Systems, Financial Management Systems and Human Resources (Policies and Manuals etc)  to strengthen INMACOM's operational capacities under Output 1.1.3</t>
  </si>
  <si>
    <t>Information Technology Equipmt</t>
  </si>
  <si>
    <t>Information Technology equipment comprising a suite of virtual tools and digital solutions to strengthen INMACOM's operational capacities under Output 1.1.3</t>
  </si>
  <si>
    <t>Training costs to support strengthening of INMACOM's operational capacities under Output 1.1.3</t>
  </si>
  <si>
    <t>Travel costs for Technical Task Team Meetings and workshops under Output 1.1.4</t>
  </si>
  <si>
    <t xml:space="preserve">Company services to carry out assessment and strengthen INMACOM Task Teams </t>
  </si>
  <si>
    <t>Meeting and workshop organisational costs under Output 1.1.4</t>
  </si>
  <si>
    <t>Sub-total Outcome 1.1</t>
  </si>
  <si>
    <t>Outcome 1.2</t>
  </si>
  <si>
    <t>International consultant to support data sharing protocol development and assessments</t>
  </si>
  <si>
    <t>Local consultants to lead the creating of data and information sharing protocol between Data and information exchange between INMACOM and TFCA and between Member States</t>
  </si>
  <si>
    <t>Travel to support activities under Output 1.2.1</t>
  </si>
  <si>
    <t>Equipment and materials software packages to support data and information collection and exchange in the existing IncoMaputo MIS with TFCA</t>
  </si>
  <si>
    <t>Workshops to present/validate the data and information sharing protocol under Output 1.2.1</t>
  </si>
  <si>
    <t>Travel to support activities under Output 1.2.2</t>
  </si>
  <si>
    <t>Company to support the development of MoUs and cooperative action plan for ensuring the role of coastal and marine management institutions  under Output 1.2.2</t>
  </si>
  <si>
    <t>Audio Visual&amp;Print Prod Costs</t>
  </si>
  <si>
    <t>Visual and printing production costs for workshop under Output 1.2.2</t>
  </si>
  <si>
    <t>Workshop and meeting organisational costs under Output 1.2.2</t>
  </si>
  <si>
    <t>Sub-total Outcome 1.2</t>
  </si>
  <si>
    <t>Outcome 1.3</t>
  </si>
  <si>
    <t>Local consultants to support establishment of NICs and transboundary coordination forum</t>
  </si>
  <si>
    <t>Travel for NIC and cross sectoral coordination forum meetings under Output 1.3.1</t>
  </si>
  <si>
    <t>Meeting organisation costs for NIC and cross sectoral transboundary forum meetings under Output 1.3.1</t>
  </si>
  <si>
    <t>International consultants to support development of technical content on tools to support integration of source to sea management approach</t>
  </si>
  <si>
    <t>Travel costs to support regional workshop under Output 1.3.2</t>
  </si>
  <si>
    <t>Company to support the development and design of communication materials under 1.3.2</t>
  </si>
  <si>
    <t>Printing production costs for communication materials under Output 1.3.2</t>
  </si>
  <si>
    <t>Organisational costs for regional workshop under Output 1.3.2</t>
  </si>
  <si>
    <t>Travel costs to support activities under Output 1.3.3</t>
  </si>
  <si>
    <t>Company to support the development of briefing note and MOU for improved coordination of RBOs, TFCA and coastal management institutions</t>
  </si>
  <si>
    <t>Organisational costs for meetings and regional workshop under Output 1.3.3</t>
  </si>
  <si>
    <t>Sub-total Outcome 1.3</t>
  </si>
  <si>
    <t>Outcome 1.4</t>
  </si>
  <si>
    <t>Travel for engagements with SADC Gender Focal Points and Machinery under Output 1.4.1</t>
  </si>
  <si>
    <t>Communication and printing production costs for gender policy and strategy under Output 1.4.1</t>
  </si>
  <si>
    <t>Organisation costs for meetings under Output 1.4.1</t>
  </si>
  <si>
    <t>National consultants to support strengthening of gender equality in NICs and transboundary source to sea coordination under output 1.4.2</t>
  </si>
  <si>
    <t>Travel costs for activities under Output 1.4.2</t>
  </si>
  <si>
    <t>Organizational costs for meetings under Output 1.4.2</t>
  </si>
  <si>
    <t>Sub-total Outcome 1.4</t>
  </si>
  <si>
    <t>Total Component 1</t>
  </si>
  <si>
    <t>Component 2</t>
  </si>
  <si>
    <t>Outcome 2.1</t>
  </si>
  <si>
    <t>Consultants to develop, agree and establish key river health indicators, river health survey practices, and classification methodologies for Joint Basin SurveyConsultant to develop institutionalization of Joint Basin Survey</t>
  </si>
  <si>
    <t>Contracted company to carry out Joint Basin survey under output 2.1.1</t>
  </si>
  <si>
    <t>Travel to carry out Joint Basin survey under output 2.1.1</t>
  </si>
  <si>
    <t>Equipment and materials to assess environmental parameters and support eDNA techniques during the Joint Basin Survey</t>
  </si>
  <si>
    <t xml:space="preserve"> Workshop and meeting organisations costs to carry out Joint basin survey under output 2.1.1 </t>
  </si>
  <si>
    <t xml:space="preserve">International consultants to review existing hydrogeological assessments, identify key information and summaries basin wide assessment and gaps for TDA </t>
  </si>
  <si>
    <t> Consultant(s) to support on  methodology review and assessment of ongoing processes - Output 2.1.3</t>
  </si>
  <si>
    <t xml:space="preserve">Contracted Company to harmonize e-flow frameworks, data and assessments across the basinsContracted Company to carry out integrated flow assessmentsContracted company for assessment on the present state of estuariesContracted Company to carry out field work for assessments and mapping of aquifers, abstraction practices, groundwater yields, etc.Contracted Company to develop future water resources scenarios and associated economic, financial and investment analyses </t>
  </si>
  <si>
    <t>Travel to conduct e-flow assessments</t>
  </si>
  <si>
    <t xml:space="preserve"> Workshops and meeting organisation costs to conduct Eflow assessments </t>
  </si>
  <si>
    <t>Sub-total Outcome 2.1</t>
  </si>
  <si>
    <t>Outcome 2.2</t>
  </si>
  <si>
    <t>Contracted companies to carry out TDA, including application of the source to sea concept</t>
  </si>
  <si>
    <t>Travel to conduct TDA</t>
  </si>
  <si>
    <t xml:space="preserve"> Participatory workshops to present and validate TDA </t>
  </si>
  <si>
    <t xml:space="preserve">Individual consultants responsible for pilot project site specific ESMPs preparation, ESIAs preparation and other E and S instruments as applicable </t>
  </si>
  <si>
    <t>Travel for meetings at projects sites, M &amp; E</t>
  </si>
  <si>
    <t xml:space="preserve"> Training costs of key stakeholders on ESMF implementation process; training on E &amp;S topics for the structures and agencies; training to beneficiaries and affected communities </t>
  </si>
  <si>
    <t xml:space="preserve">Local Consultant(s) to develop strategy for on-going monitoring of the INMACOM Environmental Monitoring Framework by Member State Institutions </t>
  </si>
  <si>
    <t>Travel for presentation and validation of Environmental Monitoring Framework</t>
  </si>
  <si>
    <t>Materials &amp; Goods</t>
  </si>
  <si>
    <t>Materials and equipment to carry out joint monitoring under INMACOM Environmental Monitoring Framework</t>
  </si>
  <si>
    <t>Costs for design and printing of annal statistical books and review of activities</t>
  </si>
  <si>
    <t>Contracted company to upgrade the WIS and DSS with new information from the TDA and train INMACOM Secretariat and stakeholders</t>
  </si>
  <si>
    <t>Equipment and materials (including software and hardware packages) for operation of WIS and DSS - upgrading server system and software to incorporate high-resolution information, including from TFCA.</t>
  </si>
  <si>
    <t xml:space="preserve"> Workshop and training organisation costs for presentation and capacity building on WIS and DSS </t>
  </si>
  <si>
    <t>Consultant to develop livelihood risk management plan</t>
  </si>
  <si>
    <t>Travel costs for development of livelihood risk management plan under output 2.2.4</t>
  </si>
  <si>
    <t xml:space="preserve"> Workshop and Meeting costs for development of livelihood risk management plan </t>
  </si>
  <si>
    <t>Consultant to develop strategy to address sand mining activities</t>
  </si>
  <si>
    <t xml:space="preserve">Local consultants to catalogue sand mining activities and impacts within each of the countries in the basins </t>
  </si>
  <si>
    <t>Travel costs to support development of strategy to address sand mining activities</t>
  </si>
  <si>
    <t>Printing, design and translation costs for strategy on sand mining activities</t>
  </si>
  <si>
    <t>Sub-total Outcome 2.2</t>
  </si>
  <si>
    <t>Total Component 2</t>
  </si>
  <si>
    <t>Component 3</t>
  </si>
  <si>
    <t>Outcome 3.1</t>
  </si>
  <si>
    <t xml:space="preserve">International Consultant with lead responsibility for development of SAP; as well as support to national IWRM Experts for development of NAPs; and development of SAP M&amp;E framework </t>
  </si>
  <si>
    <t>Local consultant to lead SAP and NAP activities on gender mainstreaming</t>
  </si>
  <si>
    <t>Travel costs for SAP formulation and endorsement of SAP</t>
  </si>
  <si>
    <t>Design and printing production costs for SAP and Investment Plan</t>
  </si>
  <si>
    <t xml:space="preserve"> Workshop and meeting costs for the development and endorsement of the SAP </t>
  </si>
  <si>
    <t>Local consultants to lead the development of National Action Plans</t>
  </si>
  <si>
    <t>Travel costs to support activities under Output 3.1.2</t>
  </si>
  <si>
    <t>Communic &amp; Audio Visual Equip</t>
  </si>
  <si>
    <t>Communication materials to support activities under Output 3.1.2</t>
  </si>
  <si>
    <t>Design and printing of NAP and Investment Plans</t>
  </si>
  <si>
    <t xml:space="preserve">Public Finance Expert to lead the development of the SAP Investment Plan and NAP investment Plans </t>
  </si>
  <si>
    <t xml:space="preserve">Local consultants for integrating private sector investment opportunities and engagement in the development and implementation of the SAP and NAP investment Plans </t>
  </si>
  <si>
    <t>Travel costs for SAP and NAP investment plan development and validation</t>
  </si>
  <si>
    <t xml:space="preserve"> Workshop and meeting costs for the development and endorsement of the SAP and NAP investment plans </t>
  </si>
  <si>
    <t> Travel costs for donor round table meetings - Output 3.1.4</t>
  </si>
  <si>
    <t xml:space="preserve">Printing and other materials costs for donor round table event </t>
  </si>
  <si>
    <t xml:space="preserve"> Conference organisation costs for Donor Round Table </t>
  </si>
  <si>
    <t>Sub-total Outcome 3.1</t>
  </si>
  <si>
    <t>Total Component 3</t>
  </si>
  <si>
    <t>Component 4</t>
  </si>
  <si>
    <t>Outcome 4.1</t>
  </si>
  <si>
    <t>Consultancies to support pre-feasibility studies for private sector engagement and sustainable finance models</t>
  </si>
  <si>
    <t>Local consultants to support pilot projects under Output 4.1.1</t>
  </si>
  <si>
    <t>Grants</t>
  </si>
  <si>
    <t>Responsible Parties contracted through grant mechanism to support Output 4.1.1</t>
  </si>
  <si>
    <t>Travel costs to support activities under Output 4.1.1</t>
  </si>
  <si>
    <t xml:space="preserve">Equipment to support implementation of SLM pilot projects under Output 4.1.1. on conservation and rehabilitation activities to enhance access to business opportunities </t>
  </si>
  <si>
    <t>Communication materials to support activities under Output 4.1.1</t>
  </si>
  <si>
    <t>Information Technology Equipment</t>
  </si>
  <si>
    <t>Information Technology Equipment - software and hardware packages based on identified needs to support responsible parties in the implementation of pilot projects under Output 4.1.1</t>
  </si>
  <si>
    <t xml:space="preserve"> Workshop and training costs for activities under output 4.1.1 </t>
  </si>
  <si>
    <t>Local consultants to support pilot projects under Output 4.1.2</t>
  </si>
  <si>
    <t>Responsible Parties contracted through grant mechanism to support Output 4.1.2</t>
  </si>
  <si>
    <t>Travel costs to support activities under Output 4.1.2</t>
  </si>
  <si>
    <t>Communication materials to support activities under Output 4.1.2</t>
  </si>
  <si>
    <t>Information Technology Equipment - software and hardware packages based on identified needs to support responsible parties in the implementation of pilot projects under Output 4.1.2</t>
  </si>
  <si>
    <t xml:space="preserve"> Workshop and training costs for activities under output 4.1.2</t>
  </si>
  <si>
    <t>Consultancies to support identification of environmentally friendly technologies and development of financing mechanisms and business models for sustainability under Output 4.1.3</t>
  </si>
  <si>
    <t>Local consultants to support pilot projects under Output 4.1.3</t>
  </si>
  <si>
    <t>Responsible Parties contracted through grant mechanism to support Output 4.1.3</t>
  </si>
  <si>
    <t xml:space="preserve">Travel costs to support activities under Output 4.1.3 </t>
  </si>
  <si>
    <t>Communication materials to support activities under Output 4.1.3</t>
  </si>
  <si>
    <t xml:space="preserve">Workshop and training costs for activities under output 4.1.3 </t>
  </si>
  <si>
    <t>Sub-total Outcome 4.1</t>
  </si>
  <si>
    <t>Total Component 4</t>
  </si>
  <si>
    <t>Component 5</t>
  </si>
  <si>
    <t>Outcome 5.1</t>
  </si>
  <si>
    <t>Contracted company to provide technical support upgrading INMACOM website to manage and disseminate project reports and other outputs</t>
  </si>
  <si>
    <t>Travel costs for participation in the (biennial) GEF International Waters Conferences (IWC) and IW: LEARN exchanges</t>
  </si>
  <si>
    <t xml:space="preserve"> Costs to support workshop and conferencing fees under Output 5.1.1 </t>
  </si>
  <si>
    <t xml:space="preserve">Travel to participate in regional SADC meetings / dialogues on RBO meetings and TFCAs </t>
  </si>
  <si>
    <t> Local consultants to support local stakeholder engagement under output 5.1.3</t>
  </si>
  <si>
    <t>Travel for peer-to peer learning and experience exchanges between local stakeholder communities</t>
  </si>
  <si>
    <t>Audiovisual and print production costs for project knowledge products (18,000)</t>
  </si>
  <si>
    <t xml:space="preserve">Local consultant to build on and refine stakeholder engagement strategy developed during PPG phase </t>
  </si>
  <si>
    <t>Contracted company to support development of communications strategy and branding for project</t>
  </si>
  <si>
    <t>Design and printing costs for the development of the communication strategy and stakeholder engagement plan</t>
  </si>
  <si>
    <t>Sub-total Outcome 5.1</t>
  </si>
  <si>
    <t>Total Component 5</t>
  </si>
  <si>
    <t xml:space="preserve">M&amp;E </t>
  </si>
  <si>
    <t>UNDP</t>
  </si>
  <si>
    <t xml:space="preserve"> Consultants for independent Mid-Term and Terminal Project Evaluation </t>
  </si>
  <si>
    <t xml:space="preserve"> Travel costs for workshops and independent Mid-Term and Terminal Project Evaluation </t>
  </si>
  <si>
    <t xml:space="preserve"> Logistics and organisation for Inception Workshop </t>
  </si>
  <si>
    <t>Total M&amp;E</t>
  </si>
  <si>
    <t>Project Management Cost (PMC)</t>
  </si>
  <si>
    <t>PMC</t>
  </si>
  <si>
    <t xml:space="preserve"> Travel costs associated with project management  </t>
  </si>
  <si>
    <t xml:space="preserve"> Office furniture, equipment and supplies for PMU Staff</t>
  </si>
  <si>
    <t>Hardware and software IT Equipment (laptops, computers, printers etc)</t>
  </si>
  <si>
    <t>Rental-maintenance -premises</t>
  </si>
  <si>
    <t xml:space="preserve"> Rental and maintenance of PMU offices </t>
  </si>
  <si>
    <t xml:space="preserve"> Project Steering Committee meetings </t>
  </si>
  <si>
    <t>Professional Services</t>
  </si>
  <si>
    <t>Total PMC</t>
  </si>
  <si>
    <t>No</t>
  </si>
  <si>
    <t>INMACOM Environment/Water Resources Management Officer support to output 1.2.1 (≈4% time allocation)   USD 10000</t>
  </si>
  <si>
    <t>Equipment and materials to conduct Eflows assessments based on needs assessment ( acoustic doppler current profilers, waterproof waders, river monitoring field sampling equipment, in-situ water quality monitoring meters, hydraulics and survey equipment, electro-fishers)</t>
  </si>
  <si>
    <t>INMACOM Environment/Water Resources Management Officer to support Output 2.2.1 (≈19% time allocated)   USD 50000
INMACOM Project Coordinator to support Output 2.2.1 (≈22% time allocated)   USD 87500</t>
  </si>
  <si>
    <t>Equipment to support implementation of pilot projects under Output 4.1.2. ( for livelihood and business opportunities including sustainable fisheries, mangrove restoration, native terrestrial trees, berms etc)</t>
  </si>
  <si>
    <t>Equipment to support implementation of pilot projects under Output 4.1.3. 1.	 ( drip irrigation systems, solar powered pumps, water reservoirs, water pipes, rainwater harvesting systems etc)</t>
  </si>
  <si>
    <t>INMACOM Procurement and Operations Officer to support Output 5.1.2 (≈7% time allocated)   USD 9500</t>
  </si>
  <si>
    <t xml:space="preserve"> Professional Audit services (USD 4000/year x 6 years) </t>
  </si>
  <si>
    <t>INMACOM Environment/Water Resources Management Officer to support output 1.3.3 (≈4% time allocated)   USD 11000
INMACOM Project Coordinator to support output 1.3.3 (≈2.5% time allocated)   USD 10000</t>
  </si>
  <si>
    <t>Project Coordinator to support Output 1.1.2 (≈6.47% time allocation)    USD 25625</t>
  </si>
  <si>
    <t>INMACOM Project Coordinator to support Output 5.1.1 (≈3.61% time allocated)   USD 14000
INMACOM Regional Gender and Safeguards Officer to support Output 5.1.1 (≈3% time allocated)   USD 5000</t>
  </si>
  <si>
    <t>INMACOM Procurement and Operations Officer to support Output 1.1.1 (≈10% time allocation)  USD14,500
INMACOM Regional Gender and Safeguards Officer to support gender related aspects in capacity development assessment and plan under Output 1.1.1 (≈7% time allocation) USD 9500</t>
  </si>
  <si>
    <t>INMACOM Regional Gender and Safeguards Officer to lead the development of gender policy and strategy under Output 1.4.1 (≈18% time allocation)   USD 25500</t>
  </si>
  <si>
    <t xml:space="preserve"> INMACOM Project Coordinator to support Output 2.1.3 (≈17.34% time allocated)   USD 68675</t>
  </si>
  <si>
    <t>INMACOM Procurement and Operations Officer to support Output 2.2.2 (≈19% time allocated)   USD 27250</t>
  </si>
  <si>
    <t>INMACOM Communications and Knowledge Management Officer to support Output 2.2.4 (≈24% time allocated)   USD 34500</t>
  </si>
  <si>
    <t>INMACOM Project Coordinator to support Output 3.1.2 (≈20.3% time allocated)   USD 80500
INMACOM Regional Gender and Safeguards Officer to support Output 3.1.2 (≈18% time allocated)   USD 26000</t>
  </si>
  <si>
    <t>INMACOM Communications and Knowledge Management Officer to support Output 3.1.3 (≈19% time allocated)   USD 27000</t>
  </si>
  <si>
    <t>INMACOM Environment/Water Resources Management Officer to support Output 4.1.1 (≈26% time allocated)   USD 71000
INMACOM Project Coordinator to support Output 4.1.1 (≈4.78% time allocated) USD 18500
INMACOM Procurement and Operations Officer to support Output 4.1.1 (≈11% time allocated)   USD 15500
INMACOM Monitoring and Evaluation Officer to support Output 4.1.1 (≈21% time allocated)   USD 30000</t>
  </si>
  <si>
    <t>INMACOM Regional Gender and Safeguards Officer to support Output 4.1.3 (≈22% time allocated)   USD 32000</t>
  </si>
  <si>
    <t>INMACOM Communications and Knowledge Management Officer to support Output 5.1.3 (≈20% time allocated)   USD 28750</t>
  </si>
  <si>
    <t>GWP SA Senior Technical advisor to support Output 5.1.4 (≈0.5% time allocation out of 6 years USD 750000)   (125000*6*0.5%)    USD 4000</t>
  </si>
  <si>
    <t>GWPSA Finance Specialist to support Output 1.1.3 (≈8% time allocation out of 6 years USD750000)    ($125,000*6*8% )USD 61400
GWPSA Procurement and Operations Specialist (≈9% time allocation out of 3 years USD 262500) (87500*3*9%)   USD 22500</t>
  </si>
  <si>
    <t>GWPSA Senior Technical advisor to support Output 2.2.3 (≈2.67%  time allocation out of 6 years USD 750000)   (125,000*6*2.67%) USD 20000</t>
  </si>
  <si>
    <t>INMACOM Monitoring and Evaluation Officer to support M&amp;E (≈31% time allocated)     USD 44750
 GWPSA Monitoring and Evaluation Specialist to lead M&amp;E (10% time allocated out of 3 years USD 262500)   (87500*3*10%)    USD 26250
INMACOM Regional Gender and Safeguards Officer to support M&amp;E related to gender and safeguards (≈7% time allocated)    USD 10000</t>
  </si>
  <si>
    <t>INMACOM Monitoring and Evaluation Officer to support Output 2.2.5 (≈6.4% time allocated)   USD 9250
INMACOM Regional Gender and Safeguards Officer to support Output 2.2.5 (≈5.56% time allocated)   USD 8000</t>
  </si>
  <si>
    <t>INMACOM Environment/Water Resources Management Officer to support Output 3.1.1 (≈16.5% time allocated)   USD 45000
INMACOM Procurement and Operations Officer  to support Output 3.1.1 (≈16.5% time allocated)   USD 23750
INMACOM Monitoring and Evaluation Officer to support Output 3.1.1 (≈26.3% time allocated)   USD 38000</t>
  </si>
  <si>
    <t>INMACOM Environment/Water Resources Management Officer to support Output 2.1.1 (≈28.75% time allocated)   USD 78000
INMACOM Communications and Knowledge Management Officer to support Output 2.1.1 (≈15% time allocated)   USD 21125
INMACOM Monitoring and Evaluation Officer to support Output 2.1.1 (≈7% time allocated)   USD 10000
INMACOM Regional Gender and Safeguards Officer to support Output 2.1.1 (≈14% time allocated)   USD 20000</t>
  </si>
  <si>
    <t>INMACOM Communications and Knowledge Management Officer to support Output 1.3.2 (≈6% time allocation)   USD 9000</t>
  </si>
  <si>
    <t>GWPSA Finance Specialist (≈12% time allocation out of 6 years USD750000)  ($125000*6*12% ) USD 88600.  
GWPSA Finance Officer  (≈24% time allocation out of 3 years USD142500)   ($47500*3*24% ) USD 34200
INMACOM Procurement and Operations Officer  (≈3.5% time allocated)   USD 5000
Project Coordinator (≈20% time allocated)   USD 79200
GWPSA Procurement and Operations Specialist (≈11% time allocated time allocated out of 3 years USD 262500)  (87500*3*11%) USD 30000</t>
  </si>
  <si>
    <t>GWPSA Senior Technical advisor to support Output 3.1.4 (≈2.67%  time allocation out of 6 years USD 75000)   (125000*6*2.67%)   USD 20000</t>
  </si>
  <si>
    <t>GWP SA Senior Technical Advisor to output 1.1.4 (≈3.2% time allocation out of 6 years USD 750000)   (125000*6*3.2) (USD 24500)</t>
  </si>
  <si>
    <t>INMACOM Procurement and Operations Officer  support to output 1.2.2 (≈6% time allocation)   USD 9000
GWP SA Senior Technical Advisor support to output 1.2.2 (≈0.8%  time allocation out of 6 years USD 750000)   (125000*6*0.8%) USD 5500</t>
  </si>
  <si>
    <t>INMACOM Procurement and Operations Officer support to Output 1.3.1 (≈6% time allocation)   USD 8500
GWP SA Senior Technical Advisor support to Output 1.3.1 (≈1.033%  time allocation out of 6 years USD 750000)   (125000*6*1.033%)  USD 7750
INMACOM Regional Gender and Safeguards Officer support to Output 1.3.1 (≈5.56% time allocation)   USD 8000</t>
  </si>
  <si>
    <t>INMACOM Project Coordinator to support Output 1.4.2 (≈3% time allocated)   USD 12000
INMACOM Procurement and Operations Officer to support Output 1.4.2 (≈4% time allocated)   USD 6000
GWP SA Senior Technical advisor to support Output 1.4.2 (≈0.48%  time allocation out of 6 years USD 750000)   (125000*6*0.48%)  USD 3625
INMACOM Monitoring and Evaluation Officer  to support Output 1.4.2 (≈8.3% time allocated)   USD 12000
INMACOM Environment/Water Resources Management Officer to support Output 1.4.2 (≈1.75% time allocated)   USD 5000</t>
  </si>
  <si>
    <t>INMACOM Procurement and Operations Officer to support Output 2.1.2 (≈17% time allocated)   USD 25000
GWPSA Senior Technical advisor to support Output 2.1.2 (≈4.35%  time allocation out of 6 years USD 750000)   (125000*6*4.35%)   USD 32625</t>
  </si>
  <si>
    <t>Consultancies to support development of sustainable land management practices and associated plans to enhance access to business opportunities.</t>
  </si>
  <si>
    <t>Quantum Fund ID</t>
  </si>
  <si>
    <t>GWP SA Senior Technical advisor to support Output 4.1.2 (≈4.27%time allocation out of 6 years USD 750000)   (125000*6*4.27%)  USD 32000
INMACOM Communications and Knowledge Management Officer to support Output 4.1.2 (≈16% time allocated)   USD 23625</t>
  </si>
  <si>
    <t xml:space="preserve"> Development and monitoring of Environmental Monitoring Framework </t>
  </si>
  <si>
    <t>Quantum Responsible Party (UNDP, IP, or Responsible Party)</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</si>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</sst>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0.0%"/>
  </numFmts>
  <fonts count="13" x14ac:knownFonts="1">
    <font>
      <sz val="11"/>
      <color theme="1"/>
      <name val="Calibri"/>
      <family val="2"/>
      <scheme val="minor"/>
    </font>
    <font>
      <sz val="11"/>
      <color theme="1"/>
      <name val="Calibri"/>
      <family val="2"/>
      <scheme val="minor"/>
    </font>
    <font>
      <b/>
      <sz val="9"/>
      <color rgb="FF000000"/>
      <name val="Calibri"/>
      <family val="2"/>
    </font>
    <font>
      <sz val="9"/>
      <color rgb="FF000000"/>
      <name val="Calibri"/>
      <family val="2"/>
    </font>
    <font>
      <b/>
      <sz val="8"/>
      <color rgb="FF000000"/>
      <name val="Calibri"/>
      <family val="2"/>
    </font>
    <font>
      <sz val="10"/>
      <color theme="1"/>
      <name val="Calibri"/>
      <family val="2"/>
      <scheme val="minor"/>
    </font>
    <font>
      <sz val="8"/>
      <color theme="1"/>
      <name val="Calibri"/>
      <family val="2"/>
    </font>
    <font>
      <sz val="8.5"/>
      <color rgb="FF000000"/>
      <name val="Calibri"/>
      <family val="2"/>
    </font>
    <font>
      <b/>
      <sz val="8.5"/>
      <color rgb="FF000000"/>
      <name val="Calibri"/>
      <family val="2"/>
    </font>
    <font>
      <sz val="10"/>
      <color theme="0"/>
      <name val="Calibri"/>
      <family val="2"/>
      <scheme val="minor"/>
    </font>
    <font>
      <sz val="10"/>
      <name val="Calibri"/>
      <family val="2"/>
      <scheme val="minor"/>
    </font>
    <font>
      <sz val="10"/>
      <color rgb="FFFF0000"/>
      <name val="Calibri"/>
      <family val="2"/>
      <scheme val="minor"/>
    </font>
    <font>
      <b/>
      <sz val="1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rgb="FFBDD7EE"/>
        <bgColor indexed="64"/>
      </patternFill>
    </fill>
    <fill>
      <patternFill patternType="solid">
        <fgColor rgb="FFFFFFFF"/>
        <bgColor indexed="64"/>
      </patternFill>
    </fill>
    <fill>
      <patternFill patternType="solid">
        <fgColor rgb="FFDDEBF7"/>
        <bgColor indexed="64"/>
      </patternFill>
    </fill>
    <fill>
      <patternFill patternType="solid">
        <fgColor rgb="FF9BC2E6"/>
        <bgColor indexed="64"/>
      </patternFill>
    </fill>
    <fill>
      <patternFill patternType="solid">
        <fgColor theme="7" tint="0.79998168889431442"/>
        <bgColor indexed="64"/>
      </patternFill>
    </fill>
    <fill>
      <patternFill patternType="solid">
        <fgColor theme="5"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0" fontId="1" fillId="0" borderId="0"/>
    <xf numFmtId="0" fontId="6" fillId="0" borderId="0"/>
    <xf numFmtId="16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21">
    <xf numFmtId="0" fontId="0" fillId="0" borderId="0" xfId="0"/>
    <xf numFmtId="0" fontId="10" fillId="4" borderId="6" xfId="0" applyFont="1" applyFill="1" applyBorder="1" applyAlignment="1">
      <alignment horizontal="center" vertical="top"/>
    </xf>
    <xf numFmtId="0" fontId="10" fillId="4" borderId="4" xfId="0" applyFont="1" applyFill="1" applyBorder="1" applyAlignment="1">
      <alignment vertical="top" wrapText="1"/>
    </xf>
    <xf numFmtId="0" fontId="10" fillId="4" borderId="8" xfId="0" applyFont="1" applyFill="1" applyBorder="1" applyAlignment="1">
      <alignment horizontal="center" vertical="top"/>
    </xf>
    <xf numFmtId="0" fontId="12" fillId="2" borderId="5" xfId="0" applyFont="1" applyFill="1" applyBorder="1" applyAlignment="1">
      <alignment horizontal="center" vertical="top"/>
    </xf>
    <xf numFmtId="0" fontId="12" fillId="2" borderId="1" xfId="0" applyFont="1" applyFill="1" applyBorder="1" applyAlignment="1">
      <alignment horizontal="center" vertical="top"/>
    </xf>
    <xf numFmtId="165" fontId="10" fillId="0" borderId="0" xfId="1" applyNumberFormat="1" applyFont="1" applyAlignment="1">
      <alignment vertical="top" wrapText="1"/>
    </xf>
    <xf numFmtId="166" fontId="10" fillId="0" borderId="0" xfId="6" applyNumberFormat="1" applyFont="1" applyAlignment="1">
      <alignment vertical="top"/>
    </xf>
    <xf numFmtId="0" fontId="10" fillId="0" borderId="0" xfId="0" applyFont="1" applyAlignment="1">
      <alignment vertical="top"/>
    </xf>
    <xf numFmtId="0" fontId="5" fillId="0" borderId="0" xfId="0" applyFont="1" applyAlignment="1">
      <alignment vertical="top"/>
    </xf>
    <xf numFmtId="0" fontId="10" fillId="4" borderId="3" xfId="0" applyFont="1" applyFill="1" applyBorder="1" applyAlignment="1">
      <alignment vertical="top" wrapText="1"/>
    </xf>
    <xf numFmtId="0" fontId="10" fillId="4" borderId="18" xfId="0" applyFont="1" applyFill="1" applyBorder="1" applyAlignment="1">
      <alignment horizontal="center" vertical="top"/>
    </xf>
    <xf numFmtId="0" fontId="10" fillId="4" borderId="17" xfId="0" applyFont="1" applyFill="1" applyBorder="1" applyAlignment="1">
      <alignment vertical="top" wrapText="1"/>
    </xf>
    <xf numFmtId="0" fontId="10" fillId="4" borderId="15" xfId="0" applyFont="1" applyFill="1" applyBorder="1" applyAlignment="1">
      <alignment vertical="top" wrapText="1"/>
    </xf>
    <xf numFmtId="9" fontId="10" fillId="0" borderId="0" xfId="0" applyNumberFormat="1" applyFont="1" applyAlignment="1">
      <alignment vertical="top"/>
    </xf>
    <xf numFmtId="0" fontId="10" fillId="4" borderId="7" xfId="0" applyFont="1" applyFill="1" applyBorder="1" applyAlignment="1">
      <alignment vertical="top" wrapText="1"/>
    </xf>
    <xf numFmtId="0" fontId="9" fillId="0" borderId="0" xfId="0" applyFont="1" applyAlignment="1">
      <alignment vertical="top"/>
    </xf>
    <xf numFmtId="0" fontId="11" fillId="0" borderId="0" xfId="0" applyFont="1" applyAlignment="1">
      <alignment vertical="top"/>
    </xf>
    <xf numFmtId="0" fontId="10" fillId="4" borderId="14" xfId="0" applyFont="1" applyFill="1" applyBorder="1" applyAlignment="1">
      <alignment horizontal="center" vertical="top"/>
    </xf>
    <xf numFmtId="0" fontId="10" fillId="4" borderId="1" xfId="0" applyFont="1" applyFill="1" applyBorder="1" applyAlignment="1">
      <alignment vertical="top" wrapText="1"/>
    </xf>
    <xf numFmtId="0" fontId="10" fillId="4" borderId="5" xfId="0" applyFont="1" applyFill="1" applyBorder="1" applyAlignment="1">
      <alignment horizontal="center" vertical="top"/>
    </xf>
    <xf numFmtId="0" fontId="10" fillId="4" borderId="1" xfId="0" applyFont="1" applyFill="1" applyBorder="1" applyAlignment="1">
      <alignment horizontal="center" vertical="top"/>
    </xf>
    <xf numFmtId="165" fontId="10" fillId="4" borderId="0" xfId="1" applyNumberFormat="1" applyFont="1" applyFill="1" applyAlignment="1">
      <alignment vertical="top" wrapText="1"/>
    </xf>
    <xf numFmtId="166" fontId="10" fillId="4" borderId="0" xfId="6" applyNumberFormat="1" applyFont="1" applyFill="1" applyAlignment="1">
      <alignment vertical="top"/>
    </xf>
    <xf numFmtId="0" fontId="10" fillId="4" borderId="0" xfId="0" applyFont="1" applyFill="1" applyAlignment="1">
      <alignment vertical="top"/>
    </xf>
    <xf numFmtId="0" fontId="5" fillId="4" borderId="0" xfId="0" applyFont="1" applyFill="1" applyAlignment="1">
      <alignment vertical="top"/>
    </xf>
    <xf numFmtId="0" fontId="10" fillId="4" borderId="9" xfId="0" applyFont="1" applyFill="1" applyBorder="1" applyAlignment="1">
      <alignment horizontal="center" vertical="top"/>
    </xf>
    <xf numFmtId="0" fontId="10" fillId="0" borderId="0" xfId="0" applyFont="1" applyAlignment="1">
      <alignment horizontal="center" vertical="top"/>
    </xf>
    <xf numFmtId="0" fontId="2" fillId="6" borderId="5" xfId="0" applyFont="1" applyFill="1" applyBorder="1" applyAlignment="1">
      <alignment horizontal="center" vertical="top" wrapText="1"/>
    </xf>
    <xf numFmtId="0" fontId="2" fillId="6" borderId="1" xfId="0" applyFont="1" applyFill="1" applyBorder="1" applyAlignment="1">
      <alignment vertical="top" wrapText="1"/>
    </xf>
    <xf numFmtId="0" fontId="2" fillId="6" borderId="2"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6" borderId="2" xfId="0" applyFont="1" applyFill="1" applyBorder="1" applyAlignment="1">
      <alignment vertical="top" wrapText="1"/>
    </xf>
    <xf numFmtId="0" fontId="0" fillId="0" borderId="0" xfId="0" applyAlignment="1">
      <alignment vertical="top"/>
    </xf>
    <xf numFmtId="0" fontId="7" fillId="7" borderId="12" xfId="0" applyFont="1" applyFill="1" applyBorder="1" applyAlignment="1">
      <alignment horizontal="center" vertical="top" wrapText="1"/>
    </xf>
    <xf numFmtId="0" fontId="7" fillId="7" borderId="11" xfId="0" applyFont="1" applyFill="1" applyBorder="1" applyAlignment="1">
      <alignment horizontal="center" vertical="top" wrapText="1"/>
    </xf>
    <xf numFmtId="0" fontId="7" fillId="4" borderId="11" xfId="0" applyFont="1" applyFill="1" applyBorder="1" applyAlignment="1">
      <alignment horizontal="center" vertical="top" wrapText="1"/>
    </xf>
    <xf numFmtId="0" fontId="7" fillId="4" borderId="12" xfId="0" applyFont="1" applyFill="1" applyBorder="1" applyAlignment="1">
      <alignment vertical="top" wrapText="1"/>
    </xf>
    <xf numFmtId="3" fontId="3" fillId="4" borderId="11" xfId="0" applyNumberFormat="1" applyFont="1" applyFill="1" applyBorder="1" applyAlignment="1">
      <alignment horizontal="right" vertical="top" wrapText="1"/>
    </xf>
    <xf numFmtId="0" fontId="3" fillId="4" borderId="12" xfId="0" applyFont="1" applyFill="1" applyBorder="1" applyAlignment="1">
      <alignment horizontal="right" vertical="top" wrapText="1"/>
    </xf>
    <xf numFmtId="0" fontId="3" fillId="4" borderId="11" xfId="0" applyFont="1" applyFill="1" applyBorder="1" applyAlignment="1">
      <alignment horizontal="right" vertical="top" wrapText="1"/>
    </xf>
    <xf numFmtId="0" fontId="0" fillId="0" borderId="1" xfId="0" applyBorder="1" applyAlignment="1">
      <alignment horizontal="center" vertical="top"/>
    </xf>
    <xf numFmtId="0" fontId="0" fillId="0" borderId="13" xfId="0" applyBorder="1" applyAlignment="1">
      <alignment horizontal="center" vertical="top"/>
    </xf>
    <xf numFmtId="3" fontId="3" fillId="4" borderId="12" xfId="0" applyNumberFormat="1" applyFont="1" applyFill="1" applyBorder="1" applyAlignment="1">
      <alignment horizontal="right" vertical="top" wrapText="1"/>
    </xf>
    <xf numFmtId="0" fontId="7" fillId="3" borderId="10" xfId="0" applyFont="1" applyFill="1" applyBorder="1" applyAlignment="1">
      <alignment vertical="top" wrapText="1"/>
    </xf>
    <xf numFmtId="3" fontId="2" fillId="3" borderId="11" xfId="0" applyNumberFormat="1" applyFont="1" applyFill="1" applyBorder="1" applyAlignment="1">
      <alignment horizontal="right" vertical="top" wrapText="1"/>
    </xf>
    <xf numFmtId="0" fontId="0" fillId="3" borderId="1" xfId="0" applyFill="1" applyBorder="1" applyAlignment="1">
      <alignment horizontal="center" vertical="top"/>
    </xf>
    <xf numFmtId="0" fontId="8" fillId="3" borderId="10" xfId="0" applyFont="1" applyFill="1" applyBorder="1" applyAlignment="1">
      <alignment vertical="top" wrapText="1"/>
    </xf>
    <xf numFmtId="3" fontId="2" fillId="3" borderId="12" xfId="0" applyNumberFormat="1" applyFont="1" applyFill="1" applyBorder="1" applyAlignment="1">
      <alignment horizontal="right" vertical="top" wrapText="1"/>
    </xf>
    <xf numFmtId="0" fontId="2" fillId="3" borderId="12" xfId="0" applyFont="1" applyFill="1" applyBorder="1" applyAlignment="1">
      <alignment horizontal="right" vertical="top" wrapText="1"/>
    </xf>
    <xf numFmtId="0" fontId="0" fillId="3" borderId="13" xfId="0" applyFill="1" applyBorder="1" applyAlignment="1">
      <alignment horizontal="center" vertical="top"/>
    </xf>
    <xf numFmtId="3" fontId="3" fillId="4" borderId="13" xfId="0" applyNumberFormat="1" applyFont="1" applyFill="1" applyBorder="1" applyAlignment="1">
      <alignment horizontal="center" vertical="top" wrapText="1"/>
    </xf>
    <xf numFmtId="0" fontId="8" fillId="8" borderId="10" xfId="0" applyFont="1" applyFill="1" applyBorder="1" applyAlignment="1">
      <alignment vertical="top" wrapText="1"/>
    </xf>
    <xf numFmtId="3" fontId="2" fillId="8" borderId="11" xfId="0" applyNumberFormat="1" applyFont="1" applyFill="1" applyBorder="1" applyAlignment="1">
      <alignment horizontal="right" vertical="top" wrapText="1"/>
    </xf>
    <xf numFmtId="3" fontId="2" fillId="8" borderId="12" xfId="0" applyNumberFormat="1" applyFont="1" applyFill="1" applyBorder="1" applyAlignment="1">
      <alignment horizontal="right" vertical="top" wrapText="1"/>
    </xf>
    <xf numFmtId="3" fontId="3" fillId="4" borderId="1" xfId="0" applyNumberFormat="1" applyFont="1" applyFill="1" applyBorder="1" applyAlignment="1">
      <alignment horizontal="center" vertical="top" wrapText="1"/>
    </xf>
    <xf numFmtId="0" fontId="7" fillId="10" borderId="10" xfId="0" applyFont="1" applyFill="1" applyBorder="1" applyAlignment="1">
      <alignment vertical="top" wrapText="1"/>
    </xf>
    <xf numFmtId="0" fontId="8" fillId="10" borderId="11" xfId="0" applyFont="1" applyFill="1" applyBorder="1" applyAlignment="1">
      <alignment vertical="top" wrapText="1"/>
    </xf>
    <xf numFmtId="0" fontId="8" fillId="10" borderId="12" xfId="0" applyFont="1" applyFill="1" applyBorder="1" applyAlignment="1">
      <alignment horizontal="center" vertical="top" wrapText="1"/>
    </xf>
    <xf numFmtId="0" fontId="8" fillId="10" borderId="11" xfId="0" applyFont="1" applyFill="1" applyBorder="1" applyAlignment="1">
      <alignment horizontal="center" vertical="top" wrapText="1"/>
    </xf>
    <xf numFmtId="0" fontId="8" fillId="10" borderId="12" xfId="0" applyFont="1" applyFill="1" applyBorder="1" applyAlignment="1">
      <alignment vertical="top" wrapText="1"/>
    </xf>
    <xf numFmtId="3" fontId="2" fillId="10" borderId="11" xfId="0" applyNumberFormat="1" applyFont="1" applyFill="1" applyBorder="1" applyAlignment="1">
      <alignment horizontal="right" vertical="top" wrapText="1"/>
    </xf>
    <xf numFmtId="0" fontId="0" fillId="10" borderId="1" xfId="0" applyFill="1" applyBorder="1" applyAlignment="1">
      <alignment horizontal="center" vertical="top"/>
    </xf>
    <xf numFmtId="0" fontId="2" fillId="3" borderId="11" xfId="0" applyFont="1" applyFill="1" applyBorder="1" applyAlignment="1">
      <alignment horizontal="right" vertical="top" wrapText="1"/>
    </xf>
    <xf numFmtId="0" fontId="8" fillId="10" borderId="10" xfId="0" applyFont="1" applyFill="1" applyBorder="1" applyAlignment="1">
      <alignment vertical="top" wrapText="1"/>
    </xf>
    <xf numFmtId="0" fontId="2" fillId="10" borderId="11" xfId="0" applyFont="1" applyFill="1" applyBorder="1" applyAlignment="1">
      <alignment horizontal="right" vertical="top" wrapText="1"/>
    </xf>
    <xf numFmtId="165" fontId="2" fillId="10" borderId="11" xfId="1" applyNumberFormat="1" applyFont="1" applyFill="1" applyBorder="1" applyAlignment="1">
      <alignment horizontal="right" vertical="top" wrapText="1"/>
    </xf>
    <xf numFmtId="0" fontId="0" fillId="10" borderId="13" xfId="0" applyFill="1" applyBorder="1" applyAlignment="1">
      <alignment horizontal="center" vertical="top"/>
    </xf>
    <xf numFmtId="0" fontId="3" fillId="4" borderId="1" xfId="0" applyFont="1" applyFill="1" applyBorder="1" applyAlignment="1">
      <alignment horizontal="right" vertical="top" wrapText="1"/>
    </xf>
    <xf numFmtId="3" fontId="2" fillId="10" borderId="12" xfId="0" applyNumberFormat="1" applyFont="1" applyFill="1" applyBorder="1" applyAlignment="1">
      <alignment horizontal="right" vertical="top" wrapText="1"/>
    </xf>
    <xf numFmtId="0" fontId="7" fillId="7" borderId="10" xfId="0" applyFont="1" applyFill="1" applyBorder="1" applyAlignment="1">
      <alignment vertical="top" wrapText="1"/>
    </xf>
    <xf numFmtId="0" fontId="7" fillId="7" borderId="11" xfId="0" applyFont="1" applyFill="1" applyBorder="1" applyAlignment="1">
      <alignment vertical="top" wrapText="1"/>
    </xf>
    <xf numFmtId="0" fontId="8" fillId="9" borderId="10" xfId="0" applyFont="1" applyFill="1" applyBorder="1" applyAlignment="1">
      <alignment vertical="top" wrapText="1"/>
    </xf>
    <xf numFmtId="3" fontId="4" fillId="9" borderId="11" xfId="0" applyNumberFormat="1" applyFont="1" applyFill="1" applyBorder="1" applyAlignment="1">
      <alignment horizontal="right" vertical="top" wrapText="1"/>
    </xf>
    <xf numFmtId="0" fontId="0" fillId="5" borderId="1" xfId="0" applyFill="1" applyBorder="1" applyAlignment="1">
      <alignment horizontal="center" vertical="top"/>
    </xf>
    <xf numFmtId="0" fontId="0" fillId="0" borderId="0" xfId="0" applyAlignment="1">
      <alignment horizontal="center" vertical="top"/>
    </xf>
    <xf numFmtId="0" fontId="8" fillId="10" borderId="5" xfId="0" applyFont="1" applyFill="1" applyBorder="1" applyAlignment="1">
      <alignment vertical="top" wrapText="1"/>
    </xf>
    <xf numFmtId="3" fontId="2" fillId="10" borderId="1" xfId="0" applyNumberFormat="1" applyFont="1" applyFill="1" applyBorder="1" applyAlignment="1">
      <alignment horizontal="right" vertical="top" wrapText="1"/>
    </xf>
    <xf numFmtId="3" fontId="2" fillId="10" borderId="2" xfId="0" applyNumberFormat="1" applyFont="1" applyFill="1" applyBorder="1" applyAlignment="1">
      <alignment horizontal="right" vertical="top" wrapText="1"/>
    </xf>
    <xf numFmtId="0" fontId="8" fillId="8" borderId="5" xfId="0" applyFont="1" applyFill="1" applyBorder="1" applyAlignment="1">
      <alignment horizontal="right" vertical="top" wrapText="1"/>
    </xf>
    <xf numFmtId="0" fontId="8" fillId="8" borderId="2" xfId="0" applyFont="1" applyFill="1" applyBorder="1" applyAlignment="1">
      <alignment horizontal="right" vertical="top" wrapText="1"/>
    </xf>
    <xf numFmtId="0" fontId="8" fillId="8" borderId="19" xfId="0" applyFont="1" applyFill="1" applyBorder="1" applyAlignment="1">
      <alignment horizontal="right" vertical="top" wrapText="1"/>
    </xf>
    <xf numFmtId="0" fontId="8" fillId="3" borderId="5" xfId="0" applyFont="1" applyFill="1" applyBorder="1" applyAlignment="1">
      <alignment horizontal="right" vertical="top" wrapText="1"/>
    </xf>
    <xf numFmtId="0" fontId="8" fillId="3" borderId="2" xfId="0" applyFont="1" applyFill="1" applyBorder="1" applyAlignment="1">
      <alignment horizontal="right" vertical="top" wrapText="1"/>
    </xf>
    <xf numFmtId="0" fontId="8" fillId="3" borderId="19" xfId="0" applyFont="1" applyFill="1" applyBorder="1" applyAlignment="1">
      <alignment horizontal="right" vertical="top" wrapText="1"/>
    </xf>
    <xf numFmtId="0" fontId="8" fillId="10" borderId="5" xfId="0" applyFont="1" applyFill="1" applyBorder="1" applyAlignment="1">
      <alignment horizontal="right" vertical="top" wrapText="1"/>
    </xf>
    <xf numFmtId="0" fontId="8" fillId="10" borderId="2" xfId="0" applyFont="1" applyFill="1" applyBorder="1" applyAlignment="1">
      <alignment horizontal="right" vertical="top" wrapText="1"/>
    </xf>
    <xf numFmtId="0" fontId="8" fillId="10" borderId="19" xfId="0" applyFont="1" applyFill="1" applyBorder="1" applyAlignment="1">
      <alignment horizontal="right" vertical="top" wrapText="1"/>
    </xf>
    <xf numFmtId="0" fontId="8" fillId="9" borderId="5" xfId="0" applyFont="1" applyFill="1" applyBorder="1" applyAlignment="1">
      <alignment horizontal="right" vertical="top" wrapText="1"/>
    </xf>
    <xf numFmtId="0" fontId="8" fillId="9" borderId="2" xfId="0" applyFont="1" applyFill="1" applyBorder="1" applyAlignment="1">
      <alignment horizontal="right" vertical="top" wrapText="1"/>
    </xf>
    <xf numFmtId="0" fontId="8" fillId="9" borderId="19" xfId="0" applyFont="1" applyFill="1" applyBorder="1" applyAlignment="1">
      <alignment horizontal="right" vertical="top" wrapText="1"/>
    </xf>
    <xf numFmtId="0" fontId="7" fillId="7" borderId="16" xfId="0" applyFont="1" applyFill="1" applyBorder="1" applyAlignment="1">
      <alignment horizontal="center" vertical="top" wrapText="1"/>
    </xf>
    <xf numFmtId="0" fontId="7" fillId="7" borderId="13" xfId="0" applyFont="1" applyFill="1" applyBorder="1" applyAlignment="1">
      <alignment horizontal="center" vertical="top" wrapText="1"/>
    </xf>
    <xf numFmtId="0" fontId="7" fillId="7" borderId="11" xfId="0" applyFont="1" applyFill="1" applyBorder="1" applyAlignment="1">
      <alignment horizontal="center" vertical="top" wrapText="1"/>
    </xf>
    <xf numFmtId="0" fontId="7" fillId="7" borderId="16" xfId="0" applyFont="1" applyFill="1" applyBorder="1" applyAlignment="1">
      <alignment vertical="top" wrapText="1"/>
    </xf>
    <xf numFmtId="0" fontId="7" fillId="7" borderId="13" xfId="0" applyFont="1" applyFill="1" applyBorder="1" applyAlignment="1">
      <alignment vertical="top" wrapText="1"/>
    </xf>
    <xf numFmtId="0" fontId="7" fillId="7" borderId="11" xfId="0" applyFont="1" applyFill="1" applyBorder="1" applyAlignment="1">
      <alignment vertical="top" wrapText="1"/>
    </xf>
    <xf numFmtId="0" fontId="10" fillId="4" borderId="16" xfId="0" applyFont="1" applyFill="1" applyBorder="1" applyAlignment="1">
      <alignment horizontal="center" vertical="top"/>
    </xf>
    <xf numFmtId="0" fontId="10" fillId="4" borderId="13" xfId="0" applyFont="1" applyFill="1" applyBorder="1" applyAlignment="1">
      <alignment horizontal="center" vertical="top"/>
    </xf>
    <xf numFmtId="0" fontId="10" fillId="4" borderId="11" xfId="0" applyFont="1" applyFill="1" applyBorder="1" applyAlignment="1">
      <alignment horizontal="center" vertical="top"/>
    </xf>
    <xf numFmtId="0" fontId="10" fillId="0" borderId="16" xfId="0" applyFont="1" applyBorder="1" applyAlignment="1">
      <alignment horizontal="center" vertical="top"/>
    </xf>
    <xf numFmtId="0" fontId="10" fillId="0" borderId="11" xfId="0" applyFont="1" applyBorder="1" applyAlignment="1">
      <alignment horizontal="center" vertical="top"/>
    </xf>
    <xf numFmtId="0" fontId="10" fillId="4" borderId="3" xfId="0" applyFont="1" applyFill="1" applyBorder="1" applyAlignment="1">
      <alignment horizontal="center" vertical="top"/>
    </xf>
    <xf numFmtId="0" fontId="7" fillId="11" borderId="12" xfId="0" applyFont="1" applyFill="1" applyBorder="1" applyAlignment="1">
      <alignment horizontal="center" vertical="top" wrapText="1"/>
    </xf>
    <xf numFmtId="0" fontId="7" fillId="11" borderId="11" xfId="0" applyFont="1" applyFill="1" applyBorder="1" applyAlignment="1">
      <alignment horizontal="center" vertical="top" wrapText="1"/>
    </xf>
    <xf numFmtId="0" fontId="7" fillId="11" borderId="12" xfId="0" applyFont="1" applyFill="1" applyBorder="1" applyAlignment="1">
      <alignment vertical="top" wrapText="1"/>
    </xf>
    <xf numFmtId="0" fontId="3" fillId="11" borderId="11" xfId="0" applyFont="1" applyFill="1" applyBorder="1" applyAlignment="1">
      <alignment horizontal="right" vertical="top" wrapText="1"/>
    </xf>
    <xf numFmtId="0" fontId="3" fillId="11" borderId="12" xfId="0" applyFont="1" applyFill="1" applyBorder="1" applyAlignment="1">
      <alignment horizontal="right" vertical="top" wrapText="1"/>
    </xf>
    <xf numFmtId="3" fontId="3" fillId="11" borderId="11" xfId="0" applyNumberFormat="1" applyFont="1" applyFill="1" applyBorder="1" applyAlignment="1">
      <alignment horizontal="right" vertical="top" wrapText="1"/>
    </xf>
    <xf numFmtId="3" fontId="3" fillId="11" borderId="12" xfId="0" applyNumberFormat="1" applyFont="1" applyFill="1" applyBorder="1" applyAlignment="1">
      <alignment horizontal="right" vertical="top" wrapText="1"/>
    </xf>
    <xf numFmtId="3" fontId="3" fillId="11" borderId="1" xfId="0" applyNumberFormat="1" applyFont="1" applyFill="1" applyBorder="1" applyAlignment="1">
      <alignment horizontal="center" vertical="top" wrapText="1"/>
    </xf>
    <xf numFmtId="0" fontId="0" fillId="11" borderId="0" xfId="0" applyFill="1" applyAlignment="1">
      <alignment vertical="top"/>
    </xf>
    <xf numFmtId="0" fontId="7" fillId="11" borderId="14" xfId="0" applyFont="1" applyFill="1" applyBorder="1" applyAlignment="1">
      <alignment vertical="top" wrapText="1"/>
    </xf>
    <xf numFmtId="0" fontId="7" fillId="11" borderId="13" xfId="0" applyFont="1" applyFill="1" applyBorder="1" applyAlignment="1">
      <alignment vertical="top" wrapText="1"/>
    </xf>
    <xf numFmtId="0" fontId="7" fillId="11" borderId="0" xfId="0" applyFont="1" applyFill="1" applyBorder="1" applyAlignment="1">
      <alignment horizontal="center" vertical="top" wrapText="1"/>
    </xf>
    <xf numFmtId="0" fontId="7" fillId="11" borderId="13" xfId="0" applyFont="1" applyFill="1" applyBorder="1" applyAlignment="1">
      <alignment horizontal="center" vertical="top" wrapText="1"/>
    </xf>
    <xf numFmtId="0" fontId="7" fillId="11" borderId="0" xfId="0" applyFont="1" applyFill="1" applyBorder="1" applyAlignment="1">
      <alignment vertical="top" wrapText="1"/>
    </xf>
    <xf numFmtId="3" fontId="3" fillId="11" borderId="13" xfId="0" applyNumberFormat="1" applyFont="1" applyFill="1" applyBorder="1" applyAlignment="1">
      <alignment horizontal="right" vertical="top" wrapText="1"/>
    </xf>
    <xf numFmtId="3" fontId="3" fillId="11" borderId="0" xfId="0" applyNumberFormat="1" applyFont="1" applyFill="1" applyBorder="1" applyAlignment="1">
      <alignment horizontal="right" vertical="top" wrapText="1"/>
    </xf>
    <xf numFmtId="3" fontId="3" fillId="11" borderId="13" xfId="0" applyNumberFormat="1" applyFont="1" applyFill="1" applyBorder="1" applyAlignment="1">
      <alignment horizontal="center" vertical="top" wrapText="1"/>
    </xf>
    <xf numFmtId="3" fontId="0" fillId="0" borderId="0" xfId="0" applyNumberFormat="1" applyAlignment="1">
      <alignment vertical="top"/>
    </xf>
  </cellXfs>
  <cellStyles count="7">
    <cellStyle name="Comma" xfId="1" builtinId="3"/>
    <cellStyle name="Comma 2" xfId="4" xr:uid="{BED04E69-C7CF-4A0F-B42C-BD06E5B9AE8B}"/>
    <cellStyle name="Comma 2 2" xfId="5" xr:uid="{C22C83CC-4E72-4C38-82EB-9F0BA53D49DE}"/>
    <cellStyle name="Normal" xfId="0" builtinId="0"/>
    <cellStyle name="Normal 2 2" xfId="2" xr:uid="{4E268536-53ED-44E9-ADB7-4D5C61D5CD52}"/>
    <cellStyle name="Normal 3" xfId="3" xr:uid="{30216255-51E6-4BDD-AB83-E88B2C6B7D00}"/>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A15F1-0E12-4F1A-8628-B7C9F4AC9A4D}">
  <dimension ref="A1:O97"/>
  <sheetViews>
    <sheetView tabSelected="1" topLeftCell="A73" workbookViewId="0">
      <selection activeCell="N97" sqref="N97"/>
    </sheetView>
  </sheetViews>
  <sheetFormatPr defaultRowHeight="14.5" x14ac:dyDescent="0.35"/>
  <cols>
    <col min="1" max="1" width="9.26953125" style="33" customWidth="1"/>
    <col min="2" max="2" width="7.7265625" style="33" bestFit="1" customWidth="1"/>
    <col min="3" max="3" width="8.7265625" style="33"/>
    <col min="4" max="5" width="7.7265625" style="33" bestFit="1" customWidth="1"/>
    <col min="6" max="6" width="8.26953125" style="33" bestFit="1" customWidth="1"/>
    <col min="7" max="7" width="9.6328125" style="33" bestFit="1" customWidth="1"/>
    <col min="8" max="8" width="8" style="33" bestFit="1" customWidth="1"/>
    <col min="9" max="10" width="9.08984375" style="33" bestFit="1" customWidth="1"/>
    <col min="11" max="13" width="8.81640625" style="33" bestFit="1" customWidth="1"/>
    <col min="14" max="14" width="9.08984375" style="33" bestFit="1" customWidth="1"/>
    <col min="15" max="15" width="5.90625" style="75" customWidth="1"/>
    <col min="16" max="16384" width="8.7265625" style="33"/>
  </cols>
  <sheetData>
    <row r="1" spans="1:15" ht="84.5" thickBot="1" x14ac:dyDescent="0.4">
      <c r="A1" s="28" t="s">
        <v>0</v>
      </c>
      <c r="B1" s="29" t="s">
        <v>1</v>
      </c>
      <c r="C1" s="30" t="s">
        <v>226</v>
      </c>
      <c r="D1" s="31" t="s">
        <v>223</v>
      </c>
      <c r="E1" s="30" t="s">
        <v>2</v>
      </c>
      <c r="F1" s="31" t="s">
        <v>3</v>
      </c>
      <c r="G1" s="32" t="s">
        <v>4</v>
      </c>
      <c r="H1" s="29" t="s">
        <v>5</v>
      </c>
      <c r="I1" s="32" t="s">
        <v>6</v>
      </c>
      <c r="J1" s="29" t="s">
        <v>7</v>
      </c>
      <c r="K1" s="32" t="s">
        <v>8</v>
      </c>
      <c r="L1" s="29" t="s">
        <v>9</v>
      </c>
      <c r="M1" s="32" t="s">
        <v>10</v>
      </c>
      <c r="N1" s="29" t="s">
        <v>11</v>
      </c>
      <c r="O1" s="31" t="s">
        <v>12</v>
      </c>
    </row>
    <row r="2" spans="1:15" ht="23.5" thickBot="1" x14ac:dyDescent="0.4">
      <c r="A2" s="91" t="s">
        <v>13</v>
      </c>
      <c r="B2" s="91" t="s">
        <v>14</v>
      </c>
      <c r="C2" s="34" t="s">
        <v>15</v>
      </c>
      <c r="D2" s="35">
        <v>62000</v>
      </c>
      <c r="E2" s="34">
        <v>10003</v>
      </c>
      <c r="F2" s="36">
        <v>71200</v>
      </c>
      <c r="G2" s="37" t="s">
        <v>16</v>
      </c>
      <c r="H2" s="38">
        <v>7500</v>
      </c>
      <c r="I2" s="39">
        <v>0</v>
      </c>
      <c r="J2" s="40">
        <v>0</v>
      </c>
      <c r="K2" s="39">
        <v>0</v>
      </c>
      <c r="L2" s="40">
        <v>0</v>
      </c>
      <c r="M2" s="39">
        <v>0</v>
      </c>
      <c r="N2" s="38">
        <v>7500</v>
      </c>
      <c r="O2" s="41">
        <v>1</v>
      </c>
    </row>
    <row r="3" spans="1:15" ht="23.5" thickBot="1" x14ac:dyDescent="0.4">
      <c r="A3" s="92"/>
      <c r="B3" s="92"/>
      <c r="C3" s="34" t="s">
        <v>15</v>
      </c>
      <c r="D3" s="35">
        <v>62000</v>
      </c>
      <c r="E3" s="34">
        <v>10003</v>
      </c>
      <c r="F3" s="36">
        <v>71300</v>
      </c>
      <c r="G3" s="37" t="s">
        <v>18</v>
      </c>
      <c r="H3" s="38">
        <v>8000</v>
      </c>
      <c r="I3" s="39">
        <v>0</v>
      </c>
      <c r="J3" s="40">
        <v>0</v>
      </c>
      <c r="K3" s="39">
        <v>0</v>
      </c>
      <c r="L3" s="40">
        <v>0</v>
      </c>
      <c r="M3" s="39">
        <v>0</v>
      </c>
      <c r="N3" s="38">
        <v>8000</v>
      </c>
      <c r="O3" s="42">
        <v>2</v>
      </c>
    </row>
    <row r="4" spans="1:15" ht="35" thickBot="1" x14ac:dyDescent="0.4">
      <c r="A4" s="92"/>
      <c r="B4" s="92"/>
      <c r="C4" s="34" t="s">
        <v>15</v>
      </c>
      <c r="D4" s="35">
        <v>62000</v>
      </c>
      <c r="E4" s="34">
        <v>10003</v>
      </c>
      <c r="F4" s="36">
        <v>71800</v>
      </c>
      <c r="G4" s="37" t="s">
        <v>20</v>
      </c>
      <c r="H4" s="38">
        <v>50350</v>
      </c>
      <c r="I4" s="43">
        <v>51475</v>
      </c>
      <c r="J4" s="38">
        <v>36850</v>
      </c>
      <c r="K4" s="43">
        <v>18350</v>
      </c>
      <c r="L4" s="38">
        <v>1000</v>
      </c>
      <c r="M4" s="39">
        <v>0</v>
      </c>
      <c r="N4" s="38">
        <v>158025</v>
      </c>
      <c r="O4" s="41">
        <v>3</v>
      </c>
    </row>
    <row r="5" spans="1:15" ht="15" thickBot="1" x14ac:dyDescent="0.4">
      <c r="A5" s="92"/>
      <c r="B5" s="92"/>
      <c r="C5" s="34" t="s">
        <v>15</v>
      </c>
      <c r="D5" s="35">
        <v>62000</v>
      </c>
      <c r="E5" s="34">
        <v>10003</v>
      </c>
      <c r="F5" s="36">
        <v>71600</v>
      </c>
      <c r="G5" s="37" t="s">
        <v>21</v>
      </c>
      <c r="H5" s="38">
        <v>10000</v>
      </c>
      <c r="I5" s="43">
        <v>9800</v>
      </c>
      <c r="J5" s="38">
        <v>7000</v>
      </c>
      <c r="K5" s="43">
        <v>7000</v>
      </c>
      <c r="L5" s="38">
        <v>2000</v>
      </c>
      <c r="M5" s="39">
        <v>0</v>
      </c>
      <c r="N5" s="38">
        <v>35800</v>
      </c>
      <c r="O5" s="42">
        <v>4</v>
      </c>
    </row>
    <row r="6" spans="1:15" ht="35" thickBot="1" x14ac:dyDescent="0.4">
      <c r="A6" s="92"/>
      <c r="B6" s="92"/>
      <c r="C6" s="34" t="s">
        <v>15</v>
      </c>
      <c r="D6" s="35">
        <v>62000</v>
      </c>
      <c r="E6" s="34">
        <v>10003</v>
      </c>
      <c r="F6" s="36">
        <v>72100</v>
      </c>
      <c r="G6" s="37" t="s">
        <v>23</v>
      </c>
      <c r="H6" s="38">
        <v>20000</v>
      </c>
      <c r="I6" s="43">
        <v>41000</v>
      </c>
      <c r="J6" s="38">
        <v>15000</v>
      </c>
      <c r="K6" s="39">
        <v>0</v>
      </c>
      <c r="L6" s="40">
        <v>0</v>
      </c>
      <c r="M6" s="39">
        <v>0</v>
      </c>
      <c r="N6" s="38">
        <v>76000</v>
      </c>
      <c r="O6" s="41">
        <v>5</v>
      </c>
    </row>
    <row r="7" spans="1:15" ht="46.5" thickBot="1" x14ac:dyDescent="0.4">
      <c r="A7" s="92"/>
      <c r="B7" s="92"/>
      <c r="C7" s="34" t="s">
        <v>15</v>
      </c>
      <c r="D7" s="35">
        <v>62000</v>
      </c>
      <c r="E7" s="34">
        <v>10003</v>
      </c>
      <c r="F7" s="36">
        <v>75700</v>
      </c>
      <c r="G7" s="37" t="s">
        <v>26</v>
      </c>
      <c r="H7" s="38">
        <v>13000</v>
      </c>
      <c r="I7" s="43">
        <v>10000</v>
      </c>
      <c r="J7" s="38">
        <v>6000</v>
      </c>
      <c r="K7" s="43">
        <v>4000</v>
      </c>
      <c r="L7" s="40">
        <v>0</v>
      </c>
      <c r="M7" s="39">
        <v>0</v>
      </c>
      <c r="N7" s="38">
        <v>33000</v>
      </c>
      <c r="O7" s="42">
        <v>6</v>
      </c>
    </row>
    <row r="8" spans="1:15" ht="23.5" thickBot="1" x14ac:dyDescent="0.4">
      <c r="A8" s="92"/>
      <c r="B8" s="92"/>
      <c r="C8" s="34" t="s">
        <v>15</v>
      </c>
      <c r="D8" s="35">
        <v>62000</v>
      </c>
      <c r="E8" s="34">
        <v>10003</v>
      </c>
      <c r="F8" s="36">
        <v>72200</v>
      </c>
      <c r="G8" s="37" t="s">
        <v>29</v>
      </c>
      <c r="H8" s="38">
        <v>4000</v>
      </c>
      <c r="I8" s="43">
        <v>2000</v>
      </c>
      <c r="J8" s="40">
        <v>0</v>
      </c>
      <c r="K8" s="39">
        <v>0</v>
      </c>
      <c r="L8" s="40">
        <v>0</v>
      </c>
      <c r="M8" s="39">
        <v>0</v>
      </c>
      <c r="N8" s="38">
        <v>6000</v>
      </c>
      <c r="O8" s="41">
        <v>7</v>
      </c>
    </row>
    <row r="9" spans="1:15" ht="35" thickBot="1" x14ac:dyDescent="0.4">
      <c r="A9" s="93"/>
      <c r="B9" s="93"/>
      <c r="C9" s="34" t="s">
        <v>15</v>
      </c>
      <c r="D9" s="35">
        <v>62000</v>
      </c>
      <c r="E9" s="34">
        <v>10003</v>
      </c>
      <c r="F9" s="36">
        <v>72800</v>
      </c>
      <c r="G9" s="37" t="s">
        <v>31</v>
      </c>
      <c r="H9" s="38">
        <v>10000</v>
      </c>
      <c r="I9" s="43">
        <v>15000</v>
      </c>
      <c r="J9" s="40">
        <v>0</v>
      </c>
      <c r="K9" s="39">
        <v>0</v>
      </c>
      <c r="L9" s="40">
        <v>0</v>
      </c>
      <c r="M9" s="39">
        <v>0</v>
      </c>
      <c r="N9" s="38">
        <v>25000</v>
      </c>
      <c r="O9" s="42">
        <v>8</v>
      </c>
    </row>
    <row r="10" spans="1:15" ht="19.5" customHeight="1" thickBot="1" x14ac:dyDescent="0.4">
      <c r="A10" s="44"/>
      <c r="B10" s="82" t="s">
        <v>37</v>
      </c>
      <c r="C10" s="83"/>
      <c r="D10" s="83"/>
      <c r="E10" s="83"/>
      <c r="F10" s="83"/>
      <c r="G10" s="84"/>
      <c r="H10" s="45">
        <f>SUM(H2:H9)</f>
        <v>122850</v>
      </c>
      <c r="I10" s="45">
        <f t="shared" ref="I10:N10" si="0">SUM(I2:I9)</f>
        <v>129275</v>
      </c>
      <c r="J10" s="45">
        <f t="shared" si="0"/>
        <v>64850</v>
      </c>
      <c r="K10" s="45">
        <f t="shared" si="0"/>
        <v>29350</v>
      </c>
      <c r="L10" s="45">
        <f t="shared" si="0"/>
        <v>3000</v>
      </c>
      <c r="M10" s="45">
        <f t="shared" si="0"/>
        <v>0</v>
      </c>
      <c r="N10" s="45">
        <f t="shared" si="0"/>
        <v>349325</v>
      </c>
      <c r="O10" s="46"/>
    </row>
    <row r="11" spans="1:15" ht="23.5" thickBot="1" x14ac:dyDescent="0.4">
      <c r="A11" s="94" t="s">
        <v>13</v>
      </c>
      <c r="B11" s="91" t="s">
        <v>38</v>
      </c>
      <c r="C11" s="34" t="s">
        <v>15</v>
      </c>
      <c r="D11" s="35">
        <v>62000</v>
      </c>
      <c r="E11" s="34">
        <v>10003</v>
      </c>
      <c r="F11" s="36">
        <v>71200</v>
      </c>
      <c r="G11" s="37" t="s">
        <v>16</v>
      </c>
      <c r="H11" s="38">
        <v>2500</v>
      </c>
      <c r="I11" s="43">
        <v>7500</v>
      </c>
      <c r="J11" s="40">
        <v>0</v>
      </c>
      <c r="K11" s="39">
        <v>0</v>
      </c>
      <c r="L11" s="40">
        <v>0</v>
      </c>
      <c r="M11" s="39">
        <v>0</v>
      </c>
      <c r="N11" s="38">
        <v>10000</v>
      </c>
      <c r="O11" s="41">
        <v>9</v>
      </c>
    </row>
    <row r="12" spans="1:15" ht="23.5" thickBot="1" x14ac:dyDescent="0.4">
      <c r="A12" s="95"/>
      <c r="B12" s="92"/>
      <c r="C12" s="34" t="s">
        <v>15</v>
      </c>
      <c r="D12" s="35">
        <v>62000</v>
      </c>
      <c r="E12" s="34">
        <v>10003</v>
      </c>
      <c r="F12" s="36">
        <v>71300</v>
      </c>
      <c r="G12" s="37" t="s">
        <v>18</v>
      </c>
      <c r="H12" s="38">
        <v>5000</v>
      </c>
      <c r="I12" s="43">
        <v>8750</v>
      </c>
      <c r="J12" s="38">
        <v>5000</v>
      </c>
      <c r="K12" s="39">
        <v>0</v>
      </c>
      <c r="L12" s="40">
        <v>0</v>
      </c>
      <c r="M12" s="39">
        <v>0</v>
      </c>
      <c r="N12" s="38">
        <v>18750</v>
      </c>
      <c r="O12" s="41">
        <v>10</v>
      </c>
    </row>
    <row r="13" spans="1:15" ht="35" thickBot="1" x14ac:dyDescent="0.4">
      <c r="A13" s="95"/>
      <c r="B13" s="92"/>
      <c r="C13" s="34" t="s">
        <v>15</v>
      </c>
      <c r="D13" s="35">
        <v>62000</v>
      </c>
      <c r="E13" s="34">
        <v>10003</v>
      </c>
      <c r="F13" s="36">
        <v>71800</v>
      </c>
      <c r="G13" s="37" t="s">
        <v>20</v>
      </c>
      <c r="H13" s="38">
        <v>6500</v>
      </c>
      <c r="I13" s="43">
        <v>7500</v>
      </c>
      <c r="J13" s="38">
        <v>7750</v>
      </c>
      <c r="K13" s="43">
        <v>2750</v>
      </c>
      <c r="L13" s="40">
        <v>0</v>
      </c>
      <c r="M13" s="39">
        <v>0</v>
      </c>
      <c r="N13" s="38">
        <v>24500</v>
      </c>
      <c r="O13" s="42">
        <v>11</v>
      </c>
    </row>
    <row r="14" spans="1:15" ht="15" thickBot="1" x14ac:dyDescent="0.4">
      <c r="A14" s="95"/>
      <c r="B14" s="92"/>
      <c r="C14" s="34" t="s">
        <v>15</v>
      </c>
      <c r="D14" s="35">
        <v>62000</v>
      </c>
      <c r="E14" s="34">
        <v>10003</v>
      </c>
      <c r="F14" s="36">
        <v>71600</v>
      </c>
      <c r="G14" s="37" t="s">
        <v>21</v>
      </c>
      <c r="H14" s="38">
        <v>2400</v>
      </c>
      <c r="I14" s="43">
        <v>4500</v>
      </c>
      <c r="J14" s="38">
        <v>4500</v>
      </c>
      <c r="K14" s="43">
        <v>1000</v>
      </c>
      <c r="L14" s="40">
        <v>0</v>
      </c>
      <c r="M14" s="39">
        <v>0</v>
      </c>
      <c r="N14" s="38">
        <v>12400</v>
      </c>
      <c r="O14" s="41">
        <v>12</v>
      </c>
    </row>
    <row r="15" spans="1:15" ht="35" thickBot="1" x14ac:dyDescent="0.4">
      <c r="A15" s="95"/>
      <c r="B15" s="92"/>
      <c r="C15" s="34" t="s">
        <v>15</v>
      </c>
      <c r="D15" s="35">
        <v>62000</v>
      </c>
      <c r="E15" s="34">
        <v>10003</v>
      </c>
      <c r="F15" s="36">
        <v>72800</v>
      </c>
      <c r="G15" s="37" t="s">
        <v>31</v>
      </c>
      <c r="H15" s="38">
        <v>2000</v>
      </c>
      <c r="I15" s="43">
        <v>2475</v>
      </c>
      <c r="J15" s="40">
        <v>0</v>
      </c>
      <c r="K15" s="39">
        <v>0</v>
      </c>
      <c r="L15" s="40">
        <v>0</v>
      </c>
      <c r="M15" s="39">
        <v>0</v>
      </c>
      <c r="N15" s="38">
        <v>4475</v>
      </c>
      <c r="O15" s="42">
        <v>13</v>
      </c>
    </row>
    <row r="16" spans="1:15" ht="46.5" thickBot="1" x14ac:dyDescent="0.4">
      <c r="A16" s="95"/>
      <c r="B16" s="92"/>
      <c r="C16" s="34" t="s">
        <v>15</v>
      </c>
      <c r="D16" s="35">
        <v>62000</v>
      </c>
      <c r="E16" s="34">
        <v>10003</v>
      </c>
      <c r="F16" s="36">
        <v>75700</v>
      </c>
      <c r="G16" s="37" t="s">
        <v>26</v>
      </c>
      <c r="H16" s="38">
        <v>6500</v>
      </c>
      <c r="I16" s="43">
        <v>13000</v>
      </c>
      <c r="J16" s="38">
        <v>4500</v>
      </c>
      <c r="K16" s="43">
        <v>2000</v>
      </c>
      <c r="L16" s="38">
        <v>2000</v>
      </c>
      <c r="M16" s="39">
        <v>0</v>
      </c>
      <c r="N16" s="38">
        <v>28000</v>
      </c>
      <c r="O16" s="41">
        <v>14</v>
      </c>
    </row>
    <row r="17" spans="1:15" ht="35" thickBot="1" x14ac:dyDescent="0.4">
      <c r="A17" s="95"/>
      <c r="B17" s="92"/>
      <c r="C17" s="34" t="s">
        <v>15</v>
      </c>
      <c r="D17" s="35">
        <v>62000</v>
      </c>
      <c r="E17" s="34">
        <v>10003</v>
      </c>
      <c r="F17" s="36">
        <v>72100</v>
      </c>
      <c r="G17" s="37" t="s">
        <v>23</v>
      </c>
      <c r="H17" s="38">
        <v>5000</v>
      </c>
      <c r="I17" s="43">
        <v>20000</v>
      </c>
      <c r="J17" s="38">
        <v>10000</v>
      </c>
      <c r="K17" s="43">
        <v>10000</v>
      </c>
      <c r="L17" s="40">
        <v>0</v>
      </c>
      <c r="M17" s="39">
        <v>0</v>
      </c>
      <c r="N17" s="38">
        <v>45000</v>
      </c>
      <c r="O17" s="42">
        <v>15</v>
      </c>
    </row>
    <row r="18" spans="1:15" ht="35" thickBot="1" x14ac:dyDescent="0.4">
      <c r="A18" s="96"/>
      <c r="B18" s="93"/>
      <c r="C18" s="34" t="s">
        <v>15</v>
      </c>
      <c r="D18" s="35">
        <v>62000</v>
      </c>
      <c r="E18" s="34">
        <v>10003</v>
      </c>
      <c r="F18" s="36">
        <v>74200</v>
      </c>
      <c r="G18" s="37" t="s">
        <v>46</v>
      </c>
      <c r="H18" s="40">
        <v>500</v>
      </c>
      <c r="I18" s="39">
        <v>500</v>
      </c>
      <c r="J18" s="40">
        <v>0</v>
      </c>
      <c r="K18" s="39">
        <v>500</v>
      </c>
      <c r="L18" s="40">
        <v>500</v>
      </c>
      <c r="M18" s="39">
        <v>0</v>
      </c>
      <c r="N18" s="38">
        <v>2000</v>
      </c>
      <c r="O18" s="41">
        <v>16</v>
      </c>
    </row>
    <row r="19" spans="1:15" ht="17.5" customHeight="1" thickBot="1" x14ac:dyDescent="0.4">
      <c r="A19" s="47"/>
      <c r="B19" s="82" t="s">
        <v>49</v>
      </c>
      <c r="C19" s="83"/>
      <c r="D19" s="83"/>
      <c r="E19" s="83"/>
      <c r="F19" s="83"/>
      <c r="G19" s="84"/>
      <c r="H19" s="45">
        <f>SUM(H11:H18)</f>
        <v>30400</v>
      </c>
      <c r="I19" s="48">
        <f>SUM(I11:I18)</f>
        <v>64225</v>
      </c>
      <c r="J19" s="45">
        <f>SUM(J11:J18)</f>
        <v>31750</v>
      </c>
      <c r="K19" s="48">
        <f>SUM(K11:K18)</f>
        <v>16250</v>
      </c>
      <c r="L19" s="45">
        <f>SUM(L11:L18)</f>
        <v>2500</v>
      </c>
      <c r="M19" s="49"/>
      <c r="N19" s="45">
        <f>SUM(N11:N18)</f>
        <v>145125</v>
      </c>
      <c r="O19" s="50"/>
    </row>
    <row r="20" spans="1:15" ht="23.5" thickBot="1" x14ac:dyDescent="0.4">
      <c r="A20" s="91" t="s">
        <v>13</v>
      </c>
      <c r="B20" s="91" t="s">
        <v>50</v>
      </c>
      <c r="C20" s="34" t="s">
        <v>15</v>
      </c>
      <c r="D20" s="35">
        <v>62000</v>
      </c>
      <c r="E20" s="34">
        <v>10003</v>
      </c>
      <c r="F20" s="36">
        <v>71300</v>
      </c>
      <c r="G20" s="37" t="s">
        <v>18</v>
      </c>
      <c r="H20" s="38">
        <v>5000</v>
      </c>
      <c r="I20" s="43">
        <v>8750</v>
      </c>
      <c r="J20" s="38">
        <v>2500</v>
      </c>
      <c r="K20" s="43">
        <v>2500</v>
      </c>
      <c r="L20" s="40">
        <v>0</v>
      </c>
      <c r="M20" s="39">
        <v>0</v>
      </c>
      <c r="N20" s="38">
        <v>18750</v>
      </c>
      <c r="O20" s="41">
        <v>17</v>
      </c>
    </row>
    <row r="21" spans="1:15" ht="35" thickBot="1" x14ac:dyDescent="0.4">
      <c r="A21" s="92"/>
      <c r="B21" s="92"/>
      <c r="C21" s="34" t="s">
        <v>15</v>
      </c>
      <c r="D21" s="35">
        <v>62000</v>
      </c>
      <c r="E21" s="34">
        <v>10003</v>
      </c>
      <c r="F21" s="36">
        <v>71800</v>
      </c>
      <c r="G21" s="37" t="s">
        <v>20</v>
      </c>
      <c r="H21" s="38">
        <v>15500</v>
      </c>
      <c r="I21" s="43">
        <v>15250</v>
      </c>
      <c r="J21" s="38">
        <v>13500</v>
      </c>
      <c r="K21" s="43">
        <v>6000</v>
      </c>
      <c r="L21" s="38">
        <v>4000</v>
      </c>
      <c r="M21" s="39">
        <v>0</v>
      </c>
      <c r="N21" s="38">
        <v>54250</v>
      </c>
      <c r="O21" s="51">
        <v>18</v>
      </c>
    </row>
    <row r="22" spans="1:15" ht="15" thickBot="1" x14ac:dyDescent="0.4">
      <c r="A22" s="92"/>
      <c r="B22" s="92"/>
      <c r="C22" s="34" t="s">
        <v>15</v>
      </c>
      <c r="D22" s="35">
        <v>62000</v>
      </c>
      <c r="E22" s="34">
        <v>10003</v>
      </c>
      <c r="F22" s="36">
        <v>71600</v>
      </c>
      <c r="G22" s="37" t="s">
        <v>21</v>
      </c>
      <c r="H22" s="38">
        <v>4500</v>
      </c>
      <c r="I22" s="43">
        <v>8000</v>
      </c>
      <c r="J22" s="38">
        <v>7500</v>
      </c>
      <c r="K22" s="43">
        <v>3000</v>
      </c>
      <c r="L22" s="38">
        <v>1000</v>
      </c>
      <c r="M22" s="39">
        <v>0</v>
      </c>
      <c r="N22" s="38">
        <v>24000</v>
      </c>
      <c r="O22" s="41">
        <v>19</v>
      </c>
    </row>
    <row r="23" spans="1:15" ht="46.5" thickBot="1" x14ac:dyDescent="0.4">
      <c r="A23" s="92"/>
      <c r="B23" s="92"/>
      <c r="C23" s="34" t="s">
        <v>15</v>
      </c>
      <c r="D23" s="35">
        <v>62000</v>
      </c>
      <c r="E23" s="34">
        <v>10003</v>
      </c>
      <c r="F23" s="36">
        <v>75700</v>
      </c>
      <c r="G23" s="37" t="s">
        <v>26</v>
      </c>
      <c r="H23" s="38">
        <v>9000</v>
      </c>
      <c r="I23" s="43">
        <v>15000</v>
      </c>
      <c r="J23" s="38">
        <v>18325</v>
      </c>
      <c r="K23" s="43">
        <v>8000</v>
      </c>
      <c r="L23" s="38">
        <v>6000</v>
      </c>
      <c r="M23" s="43">
        <v>2000</v>
      </c>
      <c r="N23" s="38">
        <v>58325</v>
      </c>
      <c r="O23" s="51">
        <v>20</v>
      </c>
    </row>
    <row r="24" spans="1:15" ht="23.5" thickBot="1" x14ac:dyDescent="0.4">
      <c r="A24" s="92"/>
      <c r="B24" s="92"/>
      <c r="C24" s="34" t="s">
        <v>15</v>
      </c>
      <c r="D24" s="35">
        <v>62000</v>
      </c>
      <c r="E24" s="34">
        <v>10003</v>
      </c>
      <c r="F24" s="36">
        <v>71200</v>
      </c>
      <c r="G24" s="37" t="s">
        <v>16</v>
      </c>
      <c r="H24" s="38">
        <v>4000</v>
      </c>
      <c r="I24" s="43">
        <v>10000</v>
      </c>
      <c r="J24" s="38">
        <v>6000</v>
      </c>
      <c r="K24" s="39">
        <v>0</v>
      </c>
      <c r="L24" s="40">
        <v>0</v>
      </c>
      <c r="M24" s="39">
        <v>0</v>
      </c>
      <c r="N24" s="38">
        <v>20000</v>
      </c>
      <c r="O24" s="41">
        <v>21</v>
      </c>
    </row>
    <row r="25" spans="1:15" ht="35" thickBot="1" x14ac:dyDescent="0.4">
      <c r="A25" s="92"/>
      <c r="B25" s="92"/>
      <c r="C25" s="34" t="s">
        <v>15</v>
      </c>
      <c r="D25" s="35">
        <v>62000</v>
      </c>
      <c r="E25" s="34">
        <v>10003</v>
      </c>
      <c r="F25" s="36">
        <v>72100</v>
      </c>
      <c r="G25" s="37" t="s">
        <v>23</v>
      </c>
      <c r="H25" s="38">
        <v>2500</v>
      </c>
      <c r="I25" s="43">
        <v>17500</v>
      </c>
      <c r="J25" s="38">
        <v>2500</v>
      </c>
      <c r="K25" s="43">
        <v>2500</v>
      </c>
      <c r="L25" s="40">
        <v>0</v>
      </c>
      <c r="M25" s="39">
        <v>0</v>
      </c>
      <c r="N25" s="38">
        <v>25000</v>
      </c>
      <c r="O25" s="51">
        <v>22</v>
      </c>
    </row>
    <row r="26" spans="1:15" ht="35" thickBot="1" x14ac:dyDescent="0.4">
      <c r="A26" s="93"/>
      <c r="B26" s="93"/>
      <c r="C26" s="34" t="s">
        <v>15</v>
      </c>
      <c r="D26" s="35">
        <v>62000</v>
      </c>
      <c r="E26" s="34">
        <v>10003</v>
      </c>
      <c r="F26" s="36">
        <v>74200</v>
      </c>
      <c r="G26" s="37" t="s">
        <v>46</v>
      </c>
      <c r="H26" s="40">
        <v>0</v>
      </c>
      <c r="I26" s="43">
        <v>2500</v>
      </c>
      <c r="J26" s="38">
        <v>2000</v>
      </c>
      <c r="K26" s="39">
        <v>500</v>
      </c>
      <c r="L26" s="40">
        <v>0</v>
      </c>
      <c r="M26" s="39">
        <v>0</v>
      </c>
      <c r="N26" s="38">
        <v>5000</v>
      </c>
      <c r="O26" s="41">
        <v>23</v>
      </c>
    </row>
    <row r="27" spans="1:15" ht="14.5" customHeight="1" thickBot="1" x14ac:dyDescent="0.4">
      <c r="A27" s="52"/>
      <c r="B27" s="79" t="s">
        <v>62</v>
      </c>
      <c r="C27" s="80"/>
      <c r="D27" s="80"/>
      <c r="E27" s="80"/>
      <c r="F27" s="80"/>
      <c r="G27" s="81"/>
      <c r="H27" s="53">
        <f t="shared" ref="H27:N27" si="1">SUM(H20:H26)</f>
        <v>40500</v>
      </c>
      <c r="I27" s="54">
        <f t="shared" si="1"/>
        <v>77000</v>
      </c>
      <c r="J27" s="53">
        <f t="shared" si="1"/>
        <v>52325</v>
      </c>
      <c r="K27" s="54">
        <f t="shared" si="1"/>
        <v>22500</v>
      </c>
      <c r="L27" s="53">
        <f t="shared" si="1"/>
        <v>11000</v>
      </c>
      <c r="M27" s="54">
        <f t="shared" si="1"/>
        <v>2000</v>
      </c>
      <c r="N27" s="53">
        <f t="shared" si="1"/>
        <v>205325</v>
      </c>
      <c r="O27" s="50"/>
    </row>
    <row r="28" spans="1:15" ht="35" thickBot="1" x14ac:dyDescent="0.4">
      <c r="A28" s="91" t="s">
        <v>13</v>
      </c>
      <c r="B28" s="91" t="s">
        <v>63</v>
      </c>
      <c r="C28" s="34" t="s">
        <v>15</v>
      </c>
      <c r="D28" s="35">
        <v>62000</v>
      </c>
      <c r="E28" s="34">
        <v>10003</v>
      </c>
      <c r="F28" s="36">
        <v>71800</v>
      </c>
      <c r="G28" s="37" t="s">
        <v>20</v>
      </c>
      <c r="H28" s="38">
        <v>11450</v>
      </c>
      <c r="I28" s="43">
        <v>11750</v>
      </c>
      <c r="J28" s="38">
        <v>11750</v>
      </c>
      <c r="K28" s="43">
        <v>10675</v>
      </c>
      <c r="L28" s="38">
        <v>10250</v>
      </c>
      <c r="M28" s="43">
        <v>8250</v>
      </c>
      <c r="N28" s="38">
        <v>64125</v>
      </c>
      <c r="O28" s="55">
        <v>24</v>
      </c>
    </row>
    <row r="29" spans="1:15" ht="15" thickBot="1" x14ac:dyDescent="0.4">
      <c r="A29" s="92"/>
      <c r="B29" s="92"/>
      <c r="C29" s="34" t="s">
        <v>15</v>
      </c>
      <c r="D29" s="35">
        <v>62000</v>
      </c>
      <c r="E29" s="34">
        <v>10003</v>
      </c>
      <c r="F29" s="36">
        <v>71600</v>
      </c>
      <c r="G29" s="37" t="s">
        <v>21</v>
      </c>
      <c r="H29" s="38">
        <v>1000</v>
      </c>
      <c r="I29" s="43">
        <v>2000</v>
      </c>
      <c r="J29" s="38">
        <v>2000</v>
      </c>
      <c r="K29" s="43">
        <v>2000</v>
      </c>
      <c r="L29" s="38">
        <v>1500</v>
      </c>
      <c r="M29" s="43">
        <v>1100</v>
      </c>
      <c r="N29" s="38">
        <v>9600</v>
      </c>
      <c r="O29" s="51">
        <v>25</v>
      </c>
    </row>
    <row r="30" spans="1:15" ht="35" thickBot="1" x14ac:dyDescent="0.4">
      <c r="A30" s="92"/>
      <c r="B30" s="92"/>
      <c r="C30" s="34" t="s">
        <v>15</v>
      </c>
      <c r="D30" s="35">
        <v>62000</v>
      </c>
      <c r="E30" s="34">
        <v>10003</v>
      </c>
      <c r="F30" s="36">
        <v>74200</v>
      </c>
      <c r="G30" s="37" t="s">
        <v>46</v>
      </c>
      <c r="H30" s="40">
        <v>500</v>
      </c>
      <c r="I30" s="39">
        <v>250</v>
      </c>
      <c r="J30" s="40">
        <v>500</v>
      </c>
      <c r="K30" s="39">
        <v>250</v>
      </c>
      <c r="L30" s="40">
        <v>500</v>
      </c>
      <c r="M30" s="39"/>
      <c r="N30" s="38">
        <v>2000</v>
      </c>
      <c r="O30" s="55">
        <v>26</v>
      </c>
    </row>
    <row r="31" spans="1:15" ht="46.5" thickBot="1" x14ac:dyDescent="0.4">
      <c r="A31" s="92"/>
      <c r="B31" s="92"/>
      <c r="C31" s="34" t="s">
        <v>15</v>
      </c>
      <c r="D31" s="35">
        <v>62000</v>
      </c>
      <c r="E31" s="34">
        <v>10003</v>
      </c>
      <c r="F31" s="36">
        <v>75700</v>
      </c>
      <c r="G31" s="37" t="s">
        <v>26</v>
      </c>
      <c r="H31" s="38">
        <v>4000</v>
      </c>
      <c r="I31" s="43">
        <v>7000</v>
      </c>
      <c r="J31" s="38">
        <v>6000</v>
      </c>
      <c r="K31" s="43">
        <v>4000</v>
      </c>
      <c r="L31" s="38">
        <v>3000</v>
      </c>
      <c r="M31" s="43">
        <v>3000</v>
      </c>
      <c r="N31" s="38">
        <v>27000</v>
      </c>
      <c r="O31" s="51">
        <v>27</v>
      </c>
    </row>
    <row r="32" spans="1:15" ht="23.5" thickBot="1" x14ac:dyDescent="0.4">
      <c r="A32" s="93"/>
      <c r="B32" s="93"/>
      <c r="C32" s="34" t="s">
        <v>15</v>
      </c>
      <c r="D32" s="35">
        <v>62000</v>
      </c>
      <c r="E32" s="34">
        <v>10003</v>
      </c>
      <c r="F32" s="36">
        <v>71300</v>
      </c>
      <c r="G32" s="37" t="s">
        <v>18</v>
      </c>
      <c r="H32" s="38">
        <v>4000</v>
      </c>
      <c r="I32" s="43">
        <v>10000</v>
      </c>
      <c r="J32" s="38">
        <v>10000</v>
      </c>
      <c r="K32" s="39">
        <v>0</v>
      </c>
      <c r="L32" s="40">
        <v>0</v>
      </c>
      <c r="M32" s="39">
        <v>0</v>
      </c>
      <c r="N32" s="38">
        <v>24000</v>
      </c>
      <c r="O32" s="55">
        <v>28</v>
      </c>
    </row>
    <row r="33" spans="1:15" ht="20" customHeight="1" thickBot="1" x14ac:dyDescent="0.4">
      <c r="A33" s="44"/>
      <c r="B33" s="82" t="s">
        <v>70</v>
      </c>
      <c r="C33" s="83"/>
      <c r="D33" s="83"/>
      <c r="E33" s="83"/>
      <c r="F33" s="83"/>
      <c r="G33" s="84"/>
      <c r="H33" s="45">
        <f t="shared" ref="H33:N33" si="2">SUM(H28:H32)</f>
        <v>20950</v>
      </c>
      <c r="I33" s="48">
        <f t="shared" si="2"/>
        <v>31000</v>
      </c>
      <c r="J33" s="45">
        <f t="shared" si="2"/>
        <v>30250</v>
      </c>
      <c r="K33" s="48">
        <f t="shared" si="2"/>
        <v>16925</v>
      </c>
      <c r="L33" s="45">
        <f t="shared" si="2"/>
        <v>15250</v>
      </c>
      <c r="M33" s="48">
        <f t="shared" si="2"/>
        <v>12350</v>
      </c>
      <c r="N33" s="45">
        <f t="shared" si="2"/>
        <v>126725</v>
      </c>
      <c r="O33" s="50"/>
    </row>
    <row r="34" spans="1:15" ht="35" thickBot="1" x14ac:dyDescent="0.4">
      <c r="A34" s="56"/>
      <c r="B34" s="57"/>
      <c r="C34" s="58" t="s">
        <v>71</v>
      </c>
      <c r="D34" s="59"/>
      <c r="E34" s="58"/>
      <c r="F34" s="59"/>
      <c r="G34" s="60"/>
      <c r="H34" s="61">
        <f>H33+H27+H19+H10</f>
        <v>214700</v>
      </c>
      <c r="I34" s="61">
        <f t="shared" ref="I34:N34" si="3">I33+I27+I19+I10</f>
        <v>301500</v>
      </c>
      <c r="J34" s="61">
        <f t="shared" si="3"/>
        <v>179175</v>
      </c>
      <c r="K34" s="61">
        <f t="shared" si="3"/>
        <v>85025</v>
      </c>
      <c r="L34" s="61">
        <f t="shared" si="3"/>
        <v>31750</v>
      </c>
      <c r="M34" s="61">
        <f t="shared" si="3"/>
        <v>14350</v>
      </c>
      <c r="N34" s="61">
        <f t="shared" si="3"/>
        <v>826500</v>
      </c>
      <c r="O34" s="62"/>
    </row>
    <row r="35" spans="1:15" ht="23.5" thickBot="1" x14ac:dyDescent="0.4">
      <c r="A35" s="91" t="s">
        <v>72</v>
      </c>
      <c r="B35" s="91" t="s">
        <v>73</v>
      </c>
      <c r="C35" s="34" t="s">
        <v>15</v>
      </c>
      <c r="D35" s="35">
        <v>62000</v>
      </c>
      <c r="E35" s="34">
        <v>10003</v>
      </c>
      <c r="F35" s="36">
        <v>71300</v>
      </c>
      <c r="G35" s="37" t="s">
        <v>18</v>
      </c>
      <c r="H35" s="40">
        <v>0</v>
      </c>
      <c r="I35" s="43">
        <v>18000</v>
      </c>
      <c r="J35" s="38">
        <v>10000</v>
      </c>
      <c r="K35" s="43">
        <v>7000</v>
      </c>
      <c r="L35" s="40">
        <v>0</v>
      </c>
      <c r="M35" s="39">
        <v>0</v>
      </c>
      <c r="N35" s="38">
        <v>35000</v>
      </c>
      <c r="O35" s="51">
        <v>29</v>
      </c>
    </row>
    <row r="36" spans="1:15" ht="35" thickBot="1" x14ac:dyDescent="0.4">
      <c r="A36" s="92"/>
      <c r="B36" s="92"/>
      <c r="C36" s="34" t="s">
        <v>15</v>
      </c>
      <c r="D36" s="35">
        <v>62000</v>
      </c>
      <c r="E36" s="34">
        <v>10003</v>
      </c>
      <c r="F36" s="36">
        <v>71800</v>
      </c>
      <c r="G36" s="37" t="s">
        <v>20</v>
      </c>
      <c r="H36" s="38">
        <v>36850</v>
      </c>
      <c r="I36" s="43">
        <v>90150</v>
      </c>
      <c r="J36" s="38">
        <v>76150</v>
      </c>
      <c r="K36" s="43">
        <v>52275</v>
      </c>
      <c r="L36" s="40">
        <v>0</v>
      </c>
      <c r="M36" s="39">
        <v>0</v>
      </c>
      <c r="N36" s="38">
        <v>255425</v>
      </c>
      <c r="O36" s="55">
        <v>30</v>
      </c>
    </row>
    <row r="37" spans="1:15" ht="35" thickBot="1" x14ac:dyDescent="0.4">
      <c r="A37" s="92"/>
      <c r="B37" s="92"/>
      <c r="C37" s="34" t="s">
        <v>15</v>
      </c>
      <c r="D37" s="35">
        <v>62000</v>
      </c>
      <c r="E37" s="34">
        <v>10003</v>
      </c>
      <c r="F37" s="36">
        <v>72100</v>
      </c>
      <c r="G37" s="37" t="s">
        <v>23</v>
      </c>
      <c r="H37" s="38">
        <v>72450</v>
      </c>
      <c r="I37" s="43">
        <v>270000</v>
      </c>
      <c r="J37" s="38">
        <v>170000</v>
      </c>
      <c r="K37" s="43">
        <v>92200</v>
      </c>
      <c r="L37" s="40">
        <v>0</v>
      </c>
      <c r="M37" s="39">
        <v>0</v>
      </c>
      <c r="N37" s="38">
        <v>604650</v>
      </c>
      <c r="O37" s="51">
        <v>31</v>
      </c>
    </row>
    <row r="38" spans="1:15" ht="15" thickBot="1" x14ac:dyDescent="0.4">
      <c r="A38" s="92"/>
      <c r="B38" s="92"/>
      <c r="C38" s="34" t="s">
        <v>15</v>
      </c>
      <c r="D38" s="35">
        <v>62000</v>
      </c>
      <c r="E38" s="34">
        <v>10003</v>
      </c>
      <c r="F38" s="36">
        <v>71600</v>
      </c>
      <c r="G38" s="37" t="s">
        <v>21</v>
      </c>
      <c r="H38" s="38">
        <v>3800</v>
      </c>
      <c r="I38" s="43">
        <v>18000</v>
      </c>
      <c r="J38" s="38">
        <v>12800</v>
      </c>
      <c r="K38" s="43">
        <v>6000</v>
      </c>
      <c r="L38" s="40">
        <v>0</v>
      </c>
      <c r="M38" s="39">
        <v>0</v>
      </c>
      <c r="N38" s="38">
        <v>40600</v>
      </c>
      <c r="O38" s="55">
        <v>32</v>
      </c>
    </row>
    <row r="39" spans="1:15" ht="23.5" thickBot="1" x14ac:dyDescent="0.4">
      <c r="A39" s="92"/>
      <c r="B39" s="92"/>
      <c r="C39" s="34" t="s">
        <v>15</v>
      </c>
      <c r="D39" s="35">
        <v>62000</v>
      </c>
      <c r="E39" s="34">
        <v>10003</v>
      </c>
      <c r="F39" s="36">
        <v>72200</v>
      </c>
      <c r="G39" s="37" t="s">
        <v>29</v>
      </c>
      <c r="H39" s="38">
        <v>10000</v>
      </c>
      <c r="I39" s="43">
        <v>70000</v>
      </c>
      <c r="J39" s="38">
        <v>35000</v>
      </c>
      <c r="K39" s="43">
        <v>15000</v>
      </c>
      <c r="L39" s="40">
        <v>0</v>
      </c>
      <c r="M39" s="39">
        <v>0</v>
      </c>
      <c r="N39" s="38">
        <v>130000</v>
      </c>
      <c r="O39" s="51">
        <v>33</v>
      </c>
    </row>
    <row r="40" spans="1:15" ht="46.5" thickBot="1" x14ac:dyDescent="0.4">
      <c r="A40" s="92"/>
      <c r="B40" s="92"/>
      <c r="C40" s="34" t="s">
        <v>15</v>
      </c>
      <c r="D40" s="35">
        <v>62000</v>
      </c>
      <c r="E40" s="34">
        <v>10003</v>
      </c>
      <c r="F40" s="36">
        <v>75700</v>
      </c>
      <c r="G40" s="37" t="s">
        <v>26</v>
      </c>
      <c r="H40" s="38">
        <v>4000</v>
      </c>
      <c r="I40" s="43">
        <v>22000</v>
      </c>
      <c r="J40" s="38">
        <v>17000</v>
      </c>
      <c r="K40" s="43">
        <v>7000</v>
      </c>
      <c r="L40" s="40">
        <v>0</v>
      </c>
      <c r="M40" s="39">
        <v>0</v>
      </c>
      <c r="N40" s="38">
        <v>50000</v>
      </c>
      <c r="O40" s="55">
        <v>34</v>
      </c>
    </row>
    <row r="41" spans="1:15" ht="23.5" thickBot="1" x14ac:dyDescent="0.4">
      <c r="A41" s="93"/>
      <c r="B41" s="93"/>
      <c r="C41" s="34" t="s">
        <v>15</v>
      </c>
      <c r="D41" s="35">
        <v>62000</v>
      </c>
      <c r="E41" s="34">
        <v>10003</v>
      </c>
      <c r="F41" s="36">
        <v>71200</v>
      </c>
      <c r="G41" s="37" t="s">
        <v>16</v>
      </c>
      <c r="H41" s="38">
        <v>7000</v>
      </c>
      <c r="I41" s="43">
        <v>21000</v>
      </c>
      <c r="J41" s="38">
        <v>8750</v>
      </c>
      <c r="K41" s="43">
        <v>2000</v>
      </c>
      <c r="L41" s="40">
        <v>0</v>
      </c>
      <c r="M41" s="39">
        <v>0</v>
      </c>
      <c r="N41" s="38">
        <v>38750</v>
      </c>
      <c r="O41" s="51">
        <v>35</v>
      </c>
    </row>
    <row r="42" spans="1:15" ht="19" customHeight="1" thickBot="1" x14ac:dyDescent="0.4">
      <c r="A42" s="47"/>
      <c r="B42" s="82" t="s">
        <v>84</v>
      </c>
      <c r="C42" s="83"/>
      <c r="D42" s="83"/>
      <c r="E42" s="83"/>
      <c r="F42" s="83"/>
      <c r="G42" s="84"/>
      <c r="H42" s="45">
        <f t="shared" ref="H42:N42" si="4">SUM(H35:H41)</f>
        <v>134100</v>
      </c>
      <c r="I42" s="48">
        <f t="shared" si="4"/>
        <v>509150</v>
      </c>
      <c r="J42" s="45">
        <f t="shared" si="4"/>
        <v>329700</v>
      </c>
      <c r="K42" s="48">
        <f t="shared" si="4"/>
        <v>181475</v>
      </c>
      <c r="L42" s="63">
        <f t="shared" si="4"/>
        <v>0</v>
      </c>
      <c r="M42" s="49">
        <f t="shared" si="4"/>
        <v>0</v>
      </c>
      <c r="N42" s="45">
        <f t="shared" si="4"/>
        <v>1154425</v>
      </c>
      <c r="O42" s="46"/>
    </row>
    <row r="43" spans="1:15" ht="35" thickBot="1" x14ac:dyDescent="0.4">
      <c r="A43" s="91" t="s">
        <v>72</v>
      </c>
      <c r="B43" s="91" t="s">
        <v>85</v>
      </c>
      <c r="C43" s="34" t="s">
        <v>15</v>
      </c>
      <c r="D43" s="35">
        <v>62000</v>
      </c>
      <c r="E43" s="34">
        <v>10003</v>
      </c>
      <c r="F43" s="36">
        <v>71800</v>
      </c>
      <c r="G43" s="37" t="s">
        <v>20</v>
      </c>
      <c r="H43" s="38">
        <v>55750</v>
      </c>
      <c r="I43" s="43">
        <v>71750</v>
      </c>
      <c r="J43" s="38">
        <v>61250</v>
      </c>
      <c r="K43" s="43">
        <v>43750</v>
      </c>
      <c r="L43" s="38">
        <v>4000</v>
      </c>
      <c r="M43" s="39">
        <v>0</v>
      </c>
      <c r="N43" s="38">
        <v>236500</v>
      </c>
      <c r="O43" s="51">
        <v>36</v>
      </c>
    </row>
    <row r="44" spans="1:15" ht="35" thickBot="1" x14ac:dyDescent="0.4">
      <c r="A44" s="92"/>
      <c r="B44" s="92"/>
      <c r="C44" s="34" t="s">
        <v>15</v>
      </c>
      <c r="D44" s="35">
        <v>62000</v>
      </c>
      <c r="E44" s="34">
        <v>10003</v>
      </c>
      <c r="F44" s="36">
        <v>72100</v>
      </c>
      <c r="G44" s="37" t="s">
        <v>23</v>
      </c>
      <c r="H44" s="38">
        <v>37000</v>
      </c>
      <c r="I44" s="43">
        <v>97000</v>
      </c>
      <c r="J44" s="38">
        <v>142000</v>
      </c>
      <c r="K44" s="43">
        <v>42000</v>
      </c>
      <c r="L44" s="38">
        <v>22000</v>
      </c>
      <c r="M44" s="39">
        <v>0</v>
      </c>
      <c r="N44" s="38">
        <v>340000</v>
      </c>
      <c r="O44" s="55">
        <v>37</v>
      </c>
    </row>
    <row r="45" spans="1:15" ht="15" thickBot="1" x14ac:dyDescent="0.4">
      <c r="A45" s="92"/>
      <c r="B45" s="92"/>
      <c r="C45" s="34" t="s">
        <v>15</v>
      </c>
      <c r="D45" s="35">
        <v>62000</v>
      </c>
      <c r="E45" s="34">
        <v>10003</v>
      </c>
      <c r="F45" s="36">
        <v>71600</v>
      </c>
      <c r="G45" s="37" t="s">
        <v>21</v>
      </c>
      <c r="H45" s="38">
        <v>28400</v>
      </c>
      <c r="I45" s="43">
        <v>32550</v>
      </c>
      <c r="J45" s="38">
        <v>11600</v>
      </c>
      <c r="K45" s="43">
        <v>6450</v>
      </c>
      <c r="L45" s="40">
        <v>0</v>
      </c>
      <c r="M45" s="39">
        <v>0</v>
      </c>
      <c r="N45" s="38">
        <v>79000</v>
      </c>
      <c r="O45" s="51">
        <v>38</v>
      </c>
    </row>
    <row r="46" spans="1:15" ht="46.5" thickBot="1" x14ac:dyDescent="0.4">
      <c r="A46" s="92"/>
      <c r="B46" s="92"/>
      <c r="C46" s="34" t="s">
        <v>15</v>
      </c>
      <c r="D46" s="35">
        <v>62000</v>
      </c>
      <c r="E46" s="34">
        <v>10003</v>
      </c>
      <c r="F46" s="36">
        <v>75700</v>
      </c>
      <c r="G46" s="37" t="s">
        <v>26</v>
      </c>
      <c r="H46" s="38">
        <v>15900</v>
      </c>
      <c r="I46" s="43">
        <v>28900</v>
      </c>
      <c r="J46" s="38">
        <v>20900</v>
      </c>
      <c r="K46" s="43">
        <v>10400</v>
      </c>
      <c r="L46" s="38">
        <v>1400</v>
      </c>
      <c r="M46" s="39">
        <v>0</v>
      </c>
      <c r="N46" s="38">
        <v>77500</v>
      </c>
      <c r="O46" s="55">
        <v>39</v>
      </c>
    </row>
    <row r="47" spans="1:15" ht="23.5" thickBot="1" x14ac:dyDescent="0.4">
      <c r="A47" s="92"/>
      <c r="B47" s="92"/>
      <c r="C47" s="34" t="s">
        <v>15</v>
      </c>
      <c r="D47" s="35">
        <v>62000</v>
      </c>
      <c r="E47" s="34">
        <v>10003</v>
      </c>
      <c r="F47" s="36">
        <v>71200</v>
      </c>
      <c r="G47" s="37" t="s">
        <v>16</v>
      </c>
      <c r="H47" s="38">
        <v>59000</v>
      </c>
      <c r="I47" s="43">
        <v>56500</v>
      </c>
      <c r="J47" s="38">
        <v>3000</v>
      </c>
      <c r="K47" s="43">
        <v>1500</v>
      </c>
      <c r="L47" s="40">
        <v>0</v>
      </c>
      <c r="M47" s="39">
        <v>0</v>
      </c>
      <c r="N47" s="38">
        <v>120000</v>
      </c>
      <c r="O47" s="55">
        <v>40</v>
      </c>
    </row>
    <row r="48" spans="1:15" ht="23.5" thickBot="1" x14ac:dyDescent="0.4">
      <c r="A48" s="92"/>
      <c r="B48" s="92"/>
      <c r="C48" s="34" t="s">
        <v>15</v>
      </c>
      <c r="D48" s="35">
        <v>62000</v>
      </c>
      <c r="E48" s="34">
        <v>10003</v>
      </c>
      <c r="F48" s="36">
        <v>71300</v>
      </c>
      <c r="G48" s="37" t="s">
        <v>18</v>
      </c>
      <c r="H48" s="38">
        <v>3875</v>
      </c>
      <c r="I48" s="43">
        <v>6938</v>
      </c>
      <c r="J48" s="38">
        <v>5250</v>
      </c>
      <c r="K48" s="43">
        <v>2050</v>
      </c>
      <c r="L48" s="40">
        <v>0</v>
      </c>
      <c r="M48" s="39">
        <v>0</v>
      </c>
      <c r="N48" s="38">
        <v>18113</v>
      </c>
      <c r="O48" s="51">
        <v>41</v>
      </c>
    </row>
    <row r="49" spans="1:15" ht="23.5" thickBot="1" x14ac:dyDescent="0.4">
      <c r="A49" s="92"/>
      <c r="B49" s="92"/>
      <c r="C49" s="34" t="s">
        <v>15</v>
      </c>
      <c r="D49" s="35">
        <v>62000</v>
      </c>
      <c r="E49" s="34">
        <v>10003</v>
      </c>
      <c r="F49" s="36">
        <v>72300</v>
      </c>
      <c r="G49" s="37" t="s">
        <v>94</v>
      </c>
      <c r="H49" s="38">
        <v>1000</v>
      </c>
      <c r="I49" s="43">
        <v>4000</v>
      </c>
      <c r="J49" s="38">
        <v>4000</v>
      </c>
      <c r="K49" s="43">
        <v>1000</v>
      </c>
      <c r="L49" s="40">
        <v>0</v>
      </c>
      <c r="M49" s="39">
        <v>0</v>
      </c>
      <c r="N49" s="38">
        <v>10000</v>
      </c>
      <c r="O49" s="55">
        <v>42</v>
      </c>
    </row>
    <row r="50" spans="1:15" ht="35" thickBot="1" x14ac:dyDescent="0.4">
      <c r="A50" s="92"/>
      <c r="B50" s="92"/>
      <c r="C50" s="34" t="s">
        <v>15</v>
      </c>
      <c r="D50" s="35">
        <v>62000</v>
      </c>
      <c r="E50" s="34">
        <v>10003</v>
      </c>
      <c r="F50" s="36">
        <v>74200</v>
      </c>
      <c r="G50" s="37" t="s">
        <v>46</v>
      </c>
      <c r="H50" s="38">
        <v>1100</v>
      </c>
      <c r="I50" s="43">
        <v>2700</v>
      </c>
      <c r="J50" s="38">
        <v>2400</v>
      </c>
      <c r="K50" s="39">
        <v>800</v>
      </c>
      <c r="L50" s="40">
        <v>0</v>
      </c>
      <c r="M50" s="39">
        <v>0</v>
      </c>
      <c r="N50" s="38">
        <v>7000</v>
      </c>
      <c r="O50" s="51">
        <v>43</v>
      </c>
    </row>
    <row r="51" spans="1:15" ht="23.5" thickBot="1" x14ac:dyDescent="0.4">
      <c r="A51" s="93"/>
      <c r="B51" s="93"/>
      <c r="C51" s="34" t="s">
        <v>15</v>
      </c>
      <c r="D51" s="35">
        <v>62000</v>
      </c>
      <c r="E51" s="34">
        <v>10003</v>
      </c>
      <c r="F51" s="36">
        <v>72200</v>
      </c>
      <c r="G51" s="37" t="s">
        <v>29</v>
      </c>
      <c r="H51" s="38">
        <v>2000</v>
      </c>
      <c r="I51" s="43">
        <v>2000</v>
      </c>
      <c r="J51" s="38">
        <v>2000</v>
      </c>
      <c r="K51" s="43">
        <v>2000</v>
      </c>
      <c r="L51" s="38">
        <v>2000</v>
      </c>
      <c r="M51" s="39">
        <v>0</v>
      </c>
      <c r="N51" s="38">
        <v>10000</v>
      </c>
      <c r="O51" s="55">
        <v>44</v>
      </c>
    </row>
    <row r="52" spans="1:15" ht="20" customHeight="1" thickBot="1" x14ac:dyDescent="0.4">
      <c r="A52" s="47"/>
      <c r="B52" s="82" t="s">
        <v>107</v>
      </c>
      <c r="C52" s="83"/>
      <c r="D52" s="83"/>
      <c r="E52" s="83"/>
      <c r="F52" s="83"/>
      <c r="G52" s="84"/>
      <c r="H52" s="45">
        <f t="shared" ref="H52:N52" si="5">SUM(H43:H51)</f>
        <v>204025</v>
      </c>
      <c r="I52" s="48">
        <f t="shared" si="5"/>
        <v>302338</v>
      </c>
      <c r="J52" s="45">
        <f t="shared" si="5"/>
        <v>252400</v>
      </c>
      <c r="K52" s="48">
        <f t="shared" si="5"/>
        <v>109950</v>
      </c>
      <c r="L52" s="45">
        <f t="shared" si="5"/>
        <v>29400</v>
      </c>
      <c r="M52" s="49">
        <f t="shared" si="5"/>
        <v>0</v>
      </c>
      <c r="N52" s="45">
        <f t="shared" si="5"/>
        <v>898113</v>
      </c>
      <c r="O52" s="50"/>
    </row>
    <row r="53" spans="1:15" ht="18.5" customHeight="1" thickBot="1" x14ac:dyDescent="0.4">
      <c r="A53" s="64"/>
      <c r="B53" s="85" t="s">
        <v>108</v>
      </c>
      <c r="C53" s="86"/>
      <c r="D53" s="86"/>
      <c r="E53" s="86"/>
      <c r="F53" s="86"/>
      <c r="G53" s="87"/>
      <c r="H53" s="61">
        <f>H52+H42</f>
        <v>338125</v>
      </c>
      <c r="I53" s="61">
        <f t="shared" ref="I53:N53" si="6">I52+I42</f>
        <v>811488</v>
      </c>
      <c r="J53" s="61">
        <f t="shared" si="6"/>
        <v>582100</v>
      </c>
      <c r="K53" s="61">
        <f t="shared" si="6"/>
        <v>291425</v>
      </c>
      <c r="L53" s="61">
        <f t="shared" si="6"/>
        <v>29400</v>
      </c>
      <c r="M53" s="61">
        <f t="shared" si="6"/>
        <v>0</v>
      </c>
      <c r="N53" s="61">
        <f t="shared" si="6"/>
        <v>2052538</v>
      </c>
      <c r="O53" s="62"/>
    </row>
    <row r="54" spans="1:15" ht="23.5" thickBot="1" x14ac:dyDescent="0.4">
      <c r="A54" s="91" t="s">
        <v>109</v>
      </c>
      <c r="B54" s="91" t="s">
        <v>110</v>
      </c>
      <c r="C54" s="34" t="s">
        <v>15</v>
      </c>
      <c r="D54" s="35">
        <v>62000</v>
      </c>
      <c r="E54" s="34">
        <v>10003</v>
      </c>
      <c r="F54" s="36">
        <v>71200</v>
      </c>
      <c r="G54" s="37" t="s">
        <v>16</v>
      </c>
      <c r="H54" s="40">
        <v>0</v>
      </c>
      <c r="I54" s="43">
        <v>36000</v>
      </c>
      <c r="J54" s="38">
        <v>64000</v>
      </c>
      <c r="K54" s="39">
        <v>0</v>
      </c>
      <c r="L54" s="40">
        <v>0</v>
      </c>
      <c r="M54" s="39">
        <v>0</v>
      </c>
      <c r="N54" s="38">
        <v>100000</v>
      </c>
      <c r="O54" s="51">
        <v>45</v>
      </c>
    </row>
    <row r="55" spans="1:15" ht="23.5" thickBot="1" x14ac:dyDescent="0.4">
      <c r="A55" s="92"/>
      <c r="B55" s="92"/>
      <c r="C55" s="34" t="s">
        <v>15</v>
      </c>
      <c r="D55" s="35">
        <v>62000</v>
      </c>
      <c r="E55" s="34">
        <v>10003</v>
      </c>
      <c r="F55" s="36">
        <v>71300</v>
      </c>
      <c r="G55" s="37" t="s">
        <v>18</v>
      </c>
      <c r="H55" s="40">
        <v>0</v>
      </c>
      <c r="I55" s="43">
        <v>36500</v>
      </c>
      <c r="J55" s="38">
        <v>78500</v>
      </c>
      <c r="K55" s="39">
        <v>0</v>
      </c>
      <c r="L55" s="40">
        <v>0</v>
      </c>
      <c r="M55" s="39">
        <v>0</v>
      </c>
      <c r="N55" s="38">
        <v>115000</v>
      </c>
      <c r="O55" s="55">
        <v>46</v>
      </c>
    </row>
    <row r="56" spans="1:15" ht="35" thickBot="1" x14ac:dyDescent="0.4">
      <c r="A56" s="92"/>
      <c r="B56" s="92"/>
      <c r="C56" s="34" t="s">
        <v>15</v>
      </c>
      <c r="D56" s="35">
        <v>62000</v>
      </c>
      <c r="E56" s="34">
        <v>10003</v>
      </c>
      <c r="F56" s="36">
        <v>71800</v>
      </c>
      <c r="G56" s="37" t="s">
        <v>20</v>
      </c>
      <c r="H56" s="40">
        <v>0</v>
      </c>
      <c r="I56" s="43">
        <v>95250</v>
      </c>
      <c r="J56" s="38">
        <v>165000</v>
      </c>
      <c r="K56" s="39">
        <v>0</v>
      </c>
      <c r="L56" s="40">
        <v>0</v>
      </c>
      <c r="M56" s="39">
        <v>0</v>
      </c>
      <c r="N56" s="38">
        <v>260250</v>
      </c>
      <c r="O56" s="51">
        <v>47</v>
      </c>
    </row>
    <row r="57" spans="1:15" ht="15" thickBot="1" x14ac:dyDescent="0.4">
      <c r="A57" s="92"/>
      <c r="B57" s="92"/>
      <c r="C57" s="34" t="s">
        <v>15</v>
      </c>
      <c r="D57" s="35">
        <v>62000</v>
      </c>
      <c r="E57" s="34">
        <v>10003</v>
      </c>
      <c r="F57" s="36">
        <v>71600</v>
      </c>
      <c r="G57" s="37" t="s">
        <v>21</v>
      </c>
      <c r="H57" s="40">
        <v>0</v>
      </c>
      <c r="I57" s="43">
        <v>25520</v>
      </c>
      <c r="J57" s="38">
        <v>47980</v>
      </c>
      <c r="K57" s="39">
        <v>0</v>
      </c>
      <c r="L57" s="40">
        <v>0</v>
      </c>
      <c r="M57" s="39">
        <v>0</v>
      </c>
      <c r="N57" s="38">
        <v>73500</v>
      </c>
      <c r="O57" s="55">
        <v>48</v>
      </c>
    </row>
    <row r="58" spans="1:15" ht="35" thickBot="1" x14ac:dyDescent="0.4">
      <c r="A58" s="92"/>
      <c r="B58" s="92"/>
      <c r="C58" s="34" t="s">
        <v>15</v>
      </c>
      <c r="D58" s="35">
        <v>62000</v>
      </c>
      <c r="E58" s="34">
        <v>10003</v>
      </c>
      <c r="F58" s="36">
        <v>74200</v>
      </c>
      <c r="G58" s="37" t="s">
        <v>46</v>
      </c>
      <c r="H58" s="40">
        <v>0</v>
      </c>
      <c r="I58" s="43">
        <v>6200</v>
      </c>
      <c r="J58" s="38">
        <v>23800</v>
      </c>
      <c r="K58" s="39">
        <v>0</v>
      </c>
      <c r="L58" s="40">
        <v>0</v>
      </c>
      <c r="M58" s="39">
        <v>0</v>
      </c>
      <c r="N58" s="38">
        <v>30000</v>
      </c>
      <c r="O58" s="51">
        <v>49</v>
      </c>
    </row>
    <row r="59" spans="1:15" ht="46.5" thickBot="1" x14ac:dyDescent="0.4">
      <c r="A59" s="92"/>
      <c r="B59" s="92"/>
      <c r="C59" s="34" t="s">
        <v>15</v>
      </c>
      <c r="D59" s="35">
        <v>62000</v>
      </c>
      <c r="E59" s="34">
        <v>10003</v>
      </c>
      <c r="F59" s="36">
        <v>75700</v>
      </c>
      <c r="G59" s="37" t="s">
        <v>26</v>
      </c>
      <c r="H59" s="40">
        <v>0</v>
      </c>
      <c r="I59" s="43">
        <v>42500</v>
      </c>
      <c r="J59" s="38">
        <v>122531</v>
      </c>
      <c r="K59" s="39">
        <v>0</v>
      </c>
      <c r="L59" s="40">
        <v>0</v>
      </c>
      <c r="M59" s="39">
        <v>0</v>
      </c>
      <c r="N59" s="38">
        <v>165031</v>
      </c>
      <c r="O59" s="55">
        <v>50</v>
      </c>
    </row>
    <row r="60" spans="1:15" ht="35" thickBot="1" x14ac:dyDescent="0.4">
      <c r="A60" s="93"/>
      <c r="B60" s="93"/>
      <c r="C60" s="34" t="s">
        <v>15</v>
      </c>
      <c r="D60" s="35">
        <v>62000</v>
      </c>
      <c r="E60" s="34">
        <v>10003</v>
      </c>
      <c r="F60" s="36">
        <v>72400</v>
      </c>
      <c r="G60" s="37" t="s">
        <v>118</v>
      </c>
      <c r="H60" s="40">
        <v>0</v>
      </c>
      <c r="I60" s="43">
        <v>7750</v>
      </c>
      <c r="J60" s="38">
        <v>1750</v>
      </c>
      <c r="K60" s="39">
        <v>0</v>
      </c>
      <c r="L60" s="40">
        <v>0</v>
      </c>
      <c r="M60" s="39">
        <v>0</v>
      </c>
      <c r="N60" s="38">
        <v>9500</v>
      </c>
      <c r="O60" s="51">
        <v>51</v>
      </c>
    </row>
    <row r="61" spans="1:15" ht="35" customHeight="1" thickBot="1" x14ac:dyDescent="0.4">
      <c r="A61" s="47"/>
      <c r="B61" s="82" t="s">
        <v>128</v>
      </c>
      <c r="C61" s="83"/>
      <c r="D61" s="83"/>
      <c r="E61" s="83"/>
      <c r="F61" s="83"/>
      <c r="G61" s="84"/>
      <c r="H61" s="63">
        <f t="shared" ref="H61:N61" si="7">SUM(H54:H60)</f>
        <v>0</v>
      </c>
      <c r="I61" s="48">
        <f t="shared" si="7"/>
        <v>249720</v>
      </c>
      <c r="J61" s="45">
        <f t="shared" si="7"/>
        <v>503561</v>
      </c>
      <c r="K61" s="49">
        <f t="shared" si="7"/>
        <v>0</v>
      </c>
      <c r="L61" s="63">
        <f t="shared" si="7"/>
        <v>0</v>
      </c>
      <c r="M61" s="49">
        <f t="shared" si="7"/>
        <v>0</v>
      </c>
      <c r="N61" s="45">
        <f t="shared" si="7"/>
        <v>753281</v>
      </c>
      <c r="O61" s="46"/>
    </row>
    <row r="62" spans="1:15" ht="35" customHeight="1" thickBot="1" x14ac:dyDescent="0.4">
      <c r="A62" s="64"/>
      <c r="B62" s="85" t="s">
        <v>129</v>
      </c>
      <c r="C62" s="86"/>
      <c r="D62" s="86"/>
      <c r="E62" s="86"/>
      <c r="F62" s="86"/>
      <c r="G62" s="87"/>
      <c r="H62" s="65">
        <f>H61</f>
        <v>0</v>
      </c>
      <c r="I62" s="66">
        <f t="shared" ref="I62:N62" si="8">I61</f>
        <v>249720</v>
      </c>
      <c r="J62" s="66">
        <f t="shared" si="8"/>
        <v>503561</v>
      </c>
      <c r="K62" s="65">
        <f t="shared" si="8"/>
        <v>0</v>
      </c>
      <c r="L62" s="65">
        <f t="shared" si="8"/>
        <v>0</v>
      </c>
      <c r="M62" s="65">
        <f t="shared" si="8"/>
        <v>0</v>
      </c>
      <c r="N62" s="66">
        <f t="shared" si="8"/>
        <v>753281</v>
      </c>
      <c r="O62" s="67"/>
    </row>
    <row r="63" spans="1:15" ht="23.5" thickBot="1" x14ac:dyDescent="0.4">
      <c r="A63" s="91" t="s">
        <v>130</v>
      </c>
      <c r="B63" s="91" t="s">
        <v>131</v>
      </c>
      <c r="C63" s="34" t="s">
        <v>15</v>
      </c>
      <c r="D63" s="35">
        <v>62000</v>
      </c>
      <c r="E63" s="34">
        <v>10003</v>
      </c>
      <c r="F63" s="36">
        <v>71200</v>
      </c>
      <c r="G63" s="37" t="s">
        <v>16</v>
      </c>
      <c r="H63" s="38">
        <v>18000</v>
      </c>
      <c r="I63" s="43">
        <v>36000</v>
      </c>
      <c r="J63" s="38">
        <v>47000</v>
      </c>
      <c r="K63" s="43">
        <v>51000</v>
      </c>
      <c r="L63" s="38">
        <v>45500</v>
      </c>
      <c r="M63" s="43">
        <v>21500</v>
      </c>
      <c r="N63" s="38">
        <v>219000</v>
      </c>
      <c r="O63" s="55">
        <v>52</v>
      </c>
    </row>
    <row r="64" spans="1:15" ht="23.5" thickBot="1" x14ac:dyDescent="0.4">
      <c r="A64" s="92"/>
      <c r="B64" s="92"/>
      <c r="C64" s="34" t="s">
        <v>15</v>
      </c>
      <c r="D64" s="35">
        <v>62000</v>
      </c>
      <c r="E64" s="34">
        <v>10003</v>
      </c>
      <c r="F64" s="36">
        <v>71300</v>
      </c>
      <c r="G64" s="37" t="s">
        <v>18</v>
      </c>
      <c r="H64" s="38">
        <v>23000</v>
      </c>
      <c r="I64" s="43">
        <v>40000</v>
      </c>
      <c r="J64" s="38">
        <v>68100</v>
      </c>
      <c r="K64" s="43">
        <v>98200</v>
      </c>
      <c r="L64" s="38">
        <v>127150</v>
      </c>
      <c r="M64" s="43">
        <v>49050</v>
      </c>
      <c r="N64" s="38">
        <v>405500</v>
      </c>
      <c r="O64" s="51">
        <v>53</v>
      </c>
    </row>
    <row r="65" spans="1:15" ht="35" thickBot="1" x14ac:dyDescent="0.4">
      <c r="A65" s="92"/>
      <c r="B65" s="92"/>
      <c r="C65" s="34" t="s">
        <v>15</v>
      </c>
      <c r="D65" s="35">
        <v>62000</v>
      </c>
      <c r="E65" s="34">
        <v>10003</v>
      </c>
      <c r="F65" s="36">
        <v>71800</v>
      </c>
      <c r="G65" s="37" t="s">
        <v>20</v>
      </c>
      <c r="H65" s="38">
        <v>27500</v>
      </c>
      <c r="I65" s="43">
        <v>28000</v>
      </c>
      <c r="J65" s="38">
        <v>47050</v>
      </c>
      <c r="K65" s="43">
        <v>53725</v>
      </c>
      <c r="L65" s="38">
        <v>40850</v>
      </c>
      <c r="M65" s="43">
        <v>25500</v>
      </c>
      <c r="N65" s="38">
        <v>222625</v>
      </c>
      <c r="O65" s="55">
        <v>54</v>
      </c>
    </row>
    <row r="66" spans="1:15" ht="15" thickBot="1" x14ac:dyDescent="0.4">
      <c r="A66" s="92"/>
      <c r="B66" s="92"/>
      <c r="C66" s="34" t="s">
        <v>15</v>
      </c>
      <c r="D66" s="35">
        <v>62000</v>
      </c>
      <c r="E66" s="34">
        <v>10003</v>
      </c>
      <c r="F66" s="36">
        <v>72600</v>
      </c>
      <c r="G66" s="37" t="s">
        <v>134</v>
      </c>
      <c r="H66" s="38">
        <v>32000</v>
      </c>
      <c r="I66" s="43">
        <v>34000</v>
      </c>
      <c r="J66" s="38">
        <v>76800</v>
      </c>
      <c r="K66" s="43">
        <v>137600</v>
      </c>
      <c r="L66" s="38">
        <v>100200</v>
      </c>
      <c r="M66" s="43">
        <v>33400</v>
      </c>
      <c r="N66" s="38">
        <v>414000</v>
      </c>
      <c r="O66" s="51">
        <v>55</v>
      </c>
    </row>
    <row r="67" spans="1:15" ht="15" thickBot="1" x14ac:dyDescent="0.4">
      <c r="A67" s="92"/>
      <c r="B67" s="92"/>
      <c r="C67" s="34" t="s">
        <v>15</v>
      </c>
      <c r="D67" s="35">
        <v>62000</v>
      </c>
      <c r="E67" s="34">
        <v>10003</v>
      </c>
      <c r="F67" s="36">
        <v>71600</v>
      </c>
      <c r="G67" s="37" t="s">
        <v>21</v>
      </c>
      <c r="H67" s="38">
        <v>16000</v>
      </c>
      <c r="I67" s="43">
        <v>20000</v>
      </c>
      <c r="J67" s="38">
        <v>76100</v>
      </c>
      <c r="K67" s="43">
        <v>107200</v>
      </c>
      <c r="L67" s="38">
        <v>94150</v>
      </c>
      <c r="M67" s="43">
        <v>33237</v>
      </c>
      <c r="N67" s="38">
        <v>346687</v>
      </c>
      <c r="O67" s="55">
        <v>56</v>
      </c>
    </row>
    <row r="68" spans="1:15" ht="23.5" thickBot="1" x14ac:dyDescent="0.4">
      <c r="A68" s="92"/>
      <c r="B68" s="92"/>
      <c r="C68" s="34" t="s">
        <v>15</v>
      </c>
      <c r="D68" s="35">
        <v>62000</v>
      </c>
      <c r="E68" s="34">
        <v>10003</v>
      </c>
      <c r="F68" s="36">
        <v>72300</v>
      </c>
      <c r="G68" s="37" t="s">
        <v>94</v>
      </c>
      <c r="H68" s="38">
        <v>18000</v>
      </c>
      <c r="I68" s="43">
        <v>60000</v>
      </c>
      <c r="J68" s="38">
        <v>90000</v>
      </c>
      <c r="K68" s="43">
        <v>115950</v>
      </c>
      <c r="L68" s="38">
        <v>110000</v>
      </c>
      <c r="M68" s="43">
        <v>30000</v>
      </c>
      <c r="N68" s="38">
        <v>423950</v>
      </c>
      <c r="O68" s="51">
        <v>57</v>
      </c>
    </row>
    <row r="69" spans="1:15" ht="35" thickBot="1" x14ac:dyDescent="0.4">
      <c r="A69" s="92"/>
      <c r="B69" s="92"/>
      <c r="C69" s="34" t="s">
        <v>15</v>
      </c>
      <c r="D69" s="35">
        <v>62000</v>
      </c>
      <c r="E69" s="34">
        <v>10003</v>
      </c>
      <c r="F69" s="36">
        <v>72400</v>
      </c>
      <c r="G69" s="37" t="s">
        <v>118</v>
      </c>
      <c r="H69" s="38">
        <v>4000</v>
      </c>
      <c r="I69" s="43">
        <v>4500</v>
      </c>
      <c r="J69" s="38">
        <v>17000</v>
      </c>
      <c r="K69" s="43">
        <v>16500</v>
      </c>
      <c r="L69" s="38">
        <v>14000</v>
      </c>
      <c r="M69" s="43">
        <v>7000</v>
      </c>
      <c r="N69" s="38">
        <v>63000</v>
      </c>
      <c r="O69" s="55">
        <v>58</v>
      </c>
    </row>
    <row r="70" spans="1:15" ht="35" thickBot="1" x14ac:dyDescent="0.4">
      <c r="A70" s="92"/>
      <c r="B70" s="92"/>
      <c r="C70" s="34" t="s">
        <v>15</v>
      </c>
      <c r="D70" s="35">
        <v>62000</v>
      </c>
      <c r="E70" s="34">
        <v>10003</v>
      </c>
      <c r="F70" s="36">
        <v>72800</v>
      </c>
      <c r="G70" s="37" t="s">
        <v>139</v>
      </c>
      <c r="H70" s="38">
        <v>20000</v>
      </c>
      <c r="I70" s="39">
        <v>0</v>
      </c>
      <c r="J70" s="68">
        <v>0</v>
      </c>
      <c r="K70" s="39">
        <v>0</v>
      </c>
      <c r="L70" s="68">
        <v>0</v>
      </c>
      <c r="M70" s="39">
        <v>0</v>
      </c>
      <c r="N70" s="38">
        <v>20000</v>
      </c>
      <c r="O70" s="51">
        <v>59</v>
      </c>
    </row>
    <row r="71" spans="1:15" ht="46.5" thickBot="1" x14ac:dyDescent="0.4">
      <c r="A71" s="93"/>
      <c r="B71" s="93"/>
      <c r="C71" s="34" t="s">
        <v>15</v>
      </c>
      <c r="D71" s="35">
        <v>62000</v>
      </c>
      <c r="E71" s="34">
        <v>10003</v>
      </c>
      <c r="F71" s="36">
        <v>75700</v>
      </c>
      <c r="G71" s="37" t="s">
        <v>26</v>
      </c>
      <c r="H71" s="38">
        <v>24750</v>
      </c>
      <c r="I71" s="43">
        <v>29500</v>
      </c>
      <c r="J71" s="38">
        <v>139800</v>
      </c>
      <c r="K71" s="43">
        <v>201600</v>
      </c>
      <c r="L71" s="38">
        <v>174200</v>
      </c>
      <c r="M71" s="43">
        <v>57900</v>
      </c>
      <c r="N71" s="38">
        <v>627750</v>
      </c>
      <c r="O71" s="55">
        <v>60</v>
      </c>
    </row>
    <row r="72" spans="1:15" ht="14.5" customHeight="1" thickBot="1" x14ac:dyDescent="0.4">
      <c r="A72" s="47"/>
      <c r="B72" s="82" t="s">
        <v>154</v>
      </c>
      <c r="C72" s="83"/>
      <c r="D72" s="83"/>
      <c r="E72" s="83"/>
      <c r="F72" s="83"/>
      <c r="G72" s="84"/>
      <c r="H72" s="45">
        <f t="shared" ref="H72:N72" si="9">SUM(H63:H71)</f>
        <v>183250</v>
      </c>
      <c r="I72" s="48">
        <f t="shared" si="9"/>
        <v>252000</v>
      </c>
      <c r="J72" s="45">
        <f t="shared" si="9"/>
        <v>561850</v>
      </c>
      <c r="K72" s="48">
        <f t="shared" si="9"/>
        <v>781775</v>
      </c>
      <c r="L72" s="45">
        <f t="shared" si="9"/>
        <v>706050</v>
      </c>
      <c r="M72" s="48">
        <f t="shared" si="9"/>
        <v>257587</v>
      </c>
      <c r="N72" s="45">
        <f t="shared" si="9"/>
        <v>2742512</v>
      </c>
      <c r="O72" s="50"/>
    </row>
    <row r="73" spans="1:15" ht="17.5" customHeight="1" thickBot="1" x14ac:dyDescent="0.4">
      <c r="A73" s="64"/>
      <c r="B73" s="85" t="s">
        <v>155</v>
      </c>
      <c r="C73" s="86"/>
      <c r="D73" s="86"/>
      <c r="E73" s="86"/>
      <c r="F73" s="86"/>
      <c r="G73" s="87"/>
      <c r="H73" s="61">
        <f>H72</f>
        <v>183250</v>
      </c>
      <c r="I73" s="61">
        <f t="shared" ref="I73:N73" si="10">I72</f>
        <v>252000</v>
      </c>
      <c r="J73" s="61">
        <f t="shared" si="10"/>
        <v>561850</v>
      </c>
      <c r="K73" s="61">
        <f t="shared" si="10"/>
        <v>781775</v>
      </c>
      <c r="L73" s="61">
        <f t="shared" si="10"/>
        <v>706050</v>
      </c>
      <c r="M73" s="61">
        <f t="shared" si="10"/>
        <v>257587</v>
      </c>
      <c r="N73" s="61">
        <f t="shared" si="10"/>
        <v>2742512</v>
      </c>
      <c r="O73" s="62"/>
    </row>
    <row r="74" spans="1:15" ht="35" thickBot="1" x14ac:dyDescent="0.4">
      <c r="A74" s="91" t="s">
        <v>156</v>
      </c>
      <c r="B74" s="91" t="s">
        <v>157</v>
      </c>
      <c r="C74" s="34" t="s">
        <v>15</v>
      </c>
      <c r="D74" s="35">
        <v>62000</v>
      </c>
      <c r="E74" s="34">
        <v>10003</v>
      </c>
      <c r="F74" s="36">
        <v>71800</v>
      </c>
      <c r="G74" s="37" t="s">
        <v>20</v>
      </c>
      <c r="H74" s="38">
        <v>11750</v>
      </c>
      <c r="I74" s="43">
        <v>18750</v>
      </c>
      <c r="J74" s="38">
        <v>4000</v>
      </c>
      <c r="K74" s="43">
        <v>7750</v>
      </c>
      <c r="L74" s="38">
        <v>3000</v>
      </c>
      <c r="M74" s="43">
        <v>16000</v>
      </c>
      <c r="N74" s="38">
        <v>61250</v>
      </c>
      <c r="O74" s="51">
        <v>61</v>
      </c>
    </row>
    <row r="75" spans="1:15" ht="35" thickBot="1" x14ac:dyDescent="0.4">
      <c r="A75" s="92"/>
      <c r="B75" s="92"/>
      <c r="C75" s="34" t="s">
        <v>15</v>
      </c>
      <c r="D75" s="35">
        <v>62000</v>
      </c>
      <c r="E75" s="34">
        <v>10003</v>
      </c>
      <c r="F75" s="36">
        <v>72100</v>
      </c>
      <c r="G75" s="37" t="s">
        <v>23</v>
      </c>
      <c r="H75" s="38">
        <v>6000</v>
      </c>
      <c r="I75" s="43">
        <v>1000</v>
      </c>
      <c r="J75" s="38">
        <v>1000</v>
      </c>
      <c r="K75" s="43">
        <v>1000</v>
      </c>
      <c r="L75" s="38">
        <v>1000</v>
      </c>
      <c r="M75" s="43">
        <v>1000</v>
      </c>
      <c r="N75" s="38">
        <v>11000</v>
      </c>
      <c r="O75" s="55">
        <v>62</v>
      </c>
    </row>
    <row r="76" spans="1:15" ht="15" thickBot="1" x14ac:dyDescent="0.4">
      <c r="A76" s="92"/>
      <c r="B76" s="92"/>
      <c r="C76" s="34" t="s">
        <v>15</v>
      </c>
      <c r="D76" s="35">
        <v>62000</v>
      </c>
      <c r="E76" s="34">
        <v>10003</v>
      </c>
      <c r="F76" s="36">
        <v>71600</v>
      </c>
      <c r="G76" s="37" t="s">
        <v>21</v>
      </c>
      <c r="H76" s="38">
        <v>12200</v>
      </c>
      <c r="I76" s="43">
        <v>7200</v>
      </c>
      <c r="J76" s="38">
        <v>10000</v>
      </c>
      <c r="K76" s="43">
        <v>15000</v>
      </c>
      <c r="L76" s="38">
        <v>10000</v>
      </c>
      <c r="M76" s="43">
        <v>9000</v>
      </c>
      <c r="N76" s="38">
        <v>63400</v>
      </c>
      <c r="O76" s="51">
        <v>63</v>
      </c>
    </row>
    <row r="77" spans="1:15" ht="46.5" thickBot="1" x14ac:dyDescent="0.4">
      <c r="A77" s="92"/>
      <c r="B77" s="92"/>
      <c r="C77" s="34" t="s">
        <v>15</v>
      </c>
      <c r="D77" s="35">
        <v>62000</v>
      </c>
      <c r="E77" s="34">
        <v>10003</v>
      </c>
      <c r="F77" s="36">
        <v>75700</v>
      </c>
      <c r="G77" s="37" t="s">
        <v>26</v>
      </c>
      <c r="H77" s="38">
        <v>2000</v>
      </c>
      <c r="I77" s="39">
        <v>0</v>
      </c>
      <c r="J77" s="38">
        <v>2000</v>
      </c>
      <c r="K77" s="39">
        <v>0</v>
      </c>
      <c r="L77" s="38">
        <v>2000</v>
      </c>
      <c r="M77" s="39">
        <v>0</v>
      </c>
      <c r="N77" s="38">
        <v>6000</v>
      </c>
      <c r="O77" s="55">
        <v>64</v>
      </c>
    </row>
    <row r="78" spans="1:15" ht="23.5" thickBot="1" x14ac:dyDescent="0.4">
      <c r="A78" s="92"/>
      <c r="B78" s="92"/>
      <c r="C78" s="34" t="s">
        <v>15</v>
      </c>
      <c r="D78" s="35">
        <v>62000</v>
      </c>
      <c r="E78" s="34">
        <v>10003</v>
      </c>
      <c r="F78" s="36">
        <v>71300</v>
      </c>
      <c r="G78" s="37" t="s">
        <v>18</v>
      </c>
      <c r="H78" s="38">
        <v>5000</v>
      </c>
      <c r="I78" s="43">
        <v>13125</v>
      </c>
      <c r="J78" s="40">
        <v>0</v>
      </c>
      <c r="K78" s="39">
        <v>0</v>
      </c>
      <c r="L78" s="40">
        <v>0</v>
      </c>
      <c r="M78" s="43">
        <v>13125</v>
      </c>
      <c r="N78" s="38">
        <v>31250</v>
      </c>
      <c r="O78" s="51">
        <v>65</v>
      </c>
    </row>
    <row r="79" spans="1:15" ht="35" thickBot="1" x14ac:dyDescent="0.4">
      <c r="A79" s="93"/>
      <c r="B79" s="93"/>
      <c r="C79" s="34" t="s">
        <v>15</v>
      </c>
      <c r="D79" s="35">
        <v>62000</v>
      </c>
      <c r="E79" s="34">
        <v>10003</v>
      </c>
      <c r="F79" s="36">
        <v>74200</v>
      </c>
      <c r="G79" s="37" t="s">
        <v>46</v>
      </c>
      <c r="H79" s="38">
        <v>1800</v>
      </c>
      <c r="I79" s="43">
        <v>7500</v>
      </c>
      <c r="J79" s="40">
        <v>0</v>
      </c>
      <c r="K79" s="39">
        <v>0</v>
      </c>
      <c r="L79" s="40">
        <v>0</v>
      </c>
      <c r="M79" s="43">
        <v>7500</v>
      </c>
      <c r="N79" s="38">
        <v>16800</v>
      </c>
      <c r="O79" s="55">
        <v>66</v>
      </c>
    </row>
    <row r="80" spans="1:15" ht="14" customHeight="1" thickBot="1" x14ac:dyDescent="0.4">
      <c r="A80" s="47"/>
      <c r="B80" s="82" t="s">
        <v>168</v>
      </c>
      <c r="C80" s="83"/>
      <c r="D80" s="83"/>
      <c r="E80" s="83"/>
      <c r="F80" s="83"/>
      <c r="G80" s="84"/>
      <c r="H80" s="45">
        <f t="shared" ref="H80:N80" si="11">SUM(H74:H79)</f>
        <v>38750</v>
      </c>
      <c r="I80" s="48">
        <f t="shared" si="11"/>
        <v>47575</v>
      </c>
      <c r="J80" s="45">
        <f t="shared" si="11"/>
        <v>17000</v>
      </c>
      <c r="K80" s="48">
        <f t="shared" si="11"/>
        <v>23750</v>
      </c>
      <c r="L80" s="45">
        <f t="shared" si="11"/>
        <v>16000</v>
      </c>
      <c r="M80" s="48">
        <f t="shared" si="11"/>
        <v>46625</v>
      </c>
      <c r="N80" s="45">
        <f t="shared" si="11"/>
        <v>189700</v>
      </c>
      <c r="O80" s="50"/>
    </row>
    <row r="81" spans="1:15" ht="18.5" customHeight="1" thickBot="1" x14ac:dyDescent="0.4">
      <c r="A81" s="64"/>
      <c r="B81" s="85" t="s">
        <v>169</v>
      </c>
      <c r="C81" s="86"/>
      <c r="D81" s="86"/>
      <c r="E81" s="86"/>
      <c r="F81" s="86"/>
      <c r="G81" s="87"/>
      <c r="H81" s="61">
        <f>H80</f>
        <v>38750</v>
      </c>
      <c r="I81" s="61">
        <f t="shared" ref="I81:N81" si="12">I80</f>
        <v>47575</v>
      </c>
      <c r="J81" s="61">
        <f t="shared" si="12"/>
        <v>17000</v>
      </c>
      <c r="K81" s="61">
        <f t="shared" si="12"/>
        <v>23750</v>
      </c>
      <c r="L81" s="61">
        <f t="shared" si="12"/>
        <v>16000</v>
      </c>
      <c r="M81" s="61">
        <f t="shared" si="12"/>
        <v>46625</v>
      </c>
      <c r="N81" s="61">
        <f t="shared" si="12"/>
        <v>189700</v>
      </c>
      <c r="O81" s="62"/>
    </row>
    <row r="82" spans="1:15" s="111" customFormat="1" ht="23.5" thickBot="1" x14ac:dyDescent="0.4">
      <c r="A82" s="91" t="s">
        <v>170</v>
      </c>
      <c r="B82" s="91" t="s">
        <v>170</v>
      </c>
      <c r="C82" s="103" t="s">
        <v>171</v>
      </c>
      <c r="D82" s="104">
        <v>62000</v>
      </c>
      <c r="E82" s="103">
        <v>10003</v>
      </c>
      <c r="F82" s="104">
        <v>71200</v>
      </c>
      <c r="G82" s="105" t="s">
        <v>16</v>
      </c>
      <c r="H82" s="106">
        <v>0</v>
      </c>
      <c r="I82" s="107">
        <v>0</v>
      </c>
      <c r="J82" s="108">
        <v>32000</v>
      </c>
      <c r="K82" s="107">
        <v>0</v>
      </c>
      <c r="L82" s="106">
        <v>0</v>
      </c>
      <c r="M82" s="109">
        <v>63027</v>
      </c>
      <c r="N82" s="108">
        <v>95027</v>
      </c>
      <c r="O82" s="110">
        <v>67</v>
      </c>
    </row>
    <row r="83" spans="1:15" ht="35" thickBot="1" x14ac:dyDescent="0.4">
      <c r="A83" s="92"/>
      <c r="B83" s="92"/>
      <c r="C83" s="34" t="s">
        <v>15</v>
      </c>
      <c r="D83" s="35">
        <v>62000</v>
      </c>
      <c r="E83" s="34">
        <v>10003</v>
      </c>
      <c r="F83" s="36">
        <v>71800</v>
      </c>
      <c r="G83" s="37" t="s">
        <v>20</v>
      </c>
      <c r="H83" s="38">
        <v>17875</v>
      </c>
      <c r="I83" s="43">
        <v>17875</v>
      </c>
      <c r="J83" s="38">
        <v>17875</v>
      </c>
      <c r="K83" s="43">
        <v>9125</v>
      </c>
      <c r="L83" s="38">
        <v>9125</v>
      </c>
      <c r="M83" s="43">
        <v>9125</v>
      </c>
      <c r="N83" s="38">
        <v>81000</v>
      </c>
      <c r="O83" s="51">
        <v>68</v>
      </c>
    </row>
    <row r="84" spans="1:15" ht="15" thickBot="1" x14ac:dyDescent="0.4">
      <c r="A84" s="92"/>
      <c r="B84" s="92"/>
      <c r="C84" s="34" t="s">
        <v>15</v>
      </c>
      <c r="D84" s="35">
        <v>62000</v>
      </c>
      <c r="E84" s="34">
        <v>10003</v>
      </c>
      <c r="F84" s="36">
        <v>71600</v>
      </c>
      <c r="G84" s="37" t="s">
        <v>21</v>
      </c>
      <c r="H84" s="38">
        <v>5000</v>
      </c>
      <c r="I84" s="39">
        <v>0</v>
      </c>
      <c r="J84" s="38">
        <v>1000</v>
      </c>
      <c r="K84" s="39">
        <v>0</v>
      </c>
      <c r="L84" s="40">
        <v>0</v>
      </c>
      <c r="M84" s="43">
        <v>1000</v>
      </c>
      <c r="N84" s="38">
        <v>7000</v>
      </c>
      <c r="O84" s="55">
        <v>69</v>
      </c>
    </row>
    <row r="85" spans="1:15" ht="46.5" thickBot="1" x14ac:dyDescent="0.4">
      <c r="A85" s="93"/>
      <c r="B85" s="93"/>
      <c r="C85" s="34" t="s">
        <v>15</v>
      </c>
      <c r="D85" s="35">
        <v>62000</v>
      </c>
      <c r="E85" s="34">
        <v>10003</v>
      </c>
      <c r="F85" s="36">
        <v>75700</v>
      </c>
      <c r="G85" s="37" t="s">
        <v>26</v>
      </c>
      <c r="H85" s="38">
        <v>15000</v>
      </c>
      <c r="I85" s="39">
        <v>0</v>
      </c>
      <c r="J85" s="38">
        <v>2500</v>
      </c>
      <c r="K85" s="39">
        <v>0</v>
      </c>
      <c r="L85" s="40">
        <v>0</v>
      </c>
      <c r="M85" s="43">
        <v>2500</v>
      </c>
      <c r="N85" s="38">
        <v>20000</v>
      </c>
      <c r="O85" s="51">
        <v>70</v>
      </c>
    </row>
    <row r="86" spans="1:15" ht="15" thickBot="1" x14ac:dyDescent="0.4">
      <c r="A86" s="64"/>
      <c r="B86" s="85" t="s">
        <v>175</v>
      </c>
      <c r="C86" s="86"/>
      <c r="D86" s="86"/>
      <c r="E86" s="86"/>
      <c r="F86" s="86"/>
      <c r="G86" s="87"/>
      <c r="H86" s="61">
        <f t="shared" ref="H86:N86" si="13">SUM(H82:H85)</f>
        <v>37875</v>
      </c>
      <c r="I86" s="69">
        <f t="shared" si="13"/>
        <v>17875</v>
      </c>
      <c r="J86" s="61">
        <f t="shared" si="13"/>
        <v>53375</v>
      </c>
      <c r="K86" s="69">
        <f t="shared" si="13"/>
        <v>9125</v>
      </c>
      <c r="L86" s="61">
        <f t="shared" si="13"/>
        <v>9125</v>
      </c>
      <c r="M86" s="69">
        <f t="shared" si="13"/>
        <v>75652</v>
      </c>
      <c r="N86" s="61">
        <f t="shared" si="13"/>
        <v>203027</v>
      </c>
      <c r="O86" s="62"/>
    </row>
    <row r="87" spans="1:15" ht="35" thickBot="1" x14ac:dyDescent="0.4">
      <c r="A87" s="70" t="s">
        <v>176</v>
      </c>
      <c r="B87" s="71" t="s">
        <v>177</v>
      </c>
      <c r="C87" s="34" t="s">
        <v>15</v>
      </c>
      <c r="D87" s="35">
        <v>62000</v>
      </c>
      <c r="E87" s="34">
        <v>10003</v>
      </c>
      <c r="F87" s="36">
        <v>71800</v>
      </c>
      <c r="G87" s="37" t="s">
        <v>20</v>
      </c>
      <c r="H87" s="38">
        <v>50350</v>
      </c>
      <c r="I87" s="43">
        <v>50250</v>
      </c>
      <c r="J87" s="38">
        <v>50150</v>
      </c>
      <c r="K87" s="43">
        <v>28750</v>
      </c>
      <c r="L87" s="38">
        <v>28750</v>
      </c>
      <c r="M87" s="43">
        <v>28750</v>
      </c>
      <c r="N87" s="38">
        <v>237000</v>
      </c>
      <c r="O87" s="51">
        <v>71</v>
      </c>
    </row>
    <row r="88" spans="1:15" ht="35" thickBot="1" x14ac:dyDescent="0.4">
      <c r="A88" s="70" t="s">
        <v>176</v>
      </c>
      <c r="B88" s="71" t="s">
        <v>177</v>
      </c>
      <c r="C88" s="34" t="s">
        <v>15</v>
      </c>
      <c r="D88" s="35">
        <v>62000</v>
      </c>
      <c r="E88" s="34">
        <v>10003</v>
      </c>
      <c r="F88" s="36">
        <v>71600</v>
      </c>
      <c r="G88" s="37" t="s">
        <v>21</v>
      </c>
      <c r="H88" s="38">
        <v>2000</v>
      </c>
      <c r="I88" s="43">
        <v>2000</v>
      </c>
      <c r="J88" s="38">
        <v>1900</v>
      </c>
      <c r="K88" s="43">
        <v>1878</v>
      </c>
      <c r="L88" s="38">
        <v>1800</v>
      </c>
      <c r="M88" s="43">
        <v>1800</v>
      </c>
      <c r="N88" s="38">
        <v>11378</v>
      </c>
      <c r="O88" s="55">
        <v>72</v>
      </c>
    </row>
    <row r="89" spans="1:15" ht="35" thickBot="1" x14ac:dyDescent="0.4">
      <c r="A89" s="70" t="s">
        <v>176</v>
      </c>
      <c r="B89" s="71" t="s">
        <v>177</v>
      </c>
      <c r="C89" s="34" t="s">
        <v>15</v>
      </c>
      <c r="D89" s="35">
        <v>62000</v>
      </c>
      <c r="E89" s="34">
        <v>10003</v>
      </c>
      <c r="F89" s="36">
        <v>72200</v>
      </c>
      <c r="G89" s="37" t="s">
        <v>29</v>
      </c>
      <c r="H89" s="38">
        <v>9000</v>
      </c>
      <c r="I89" s="39">
        <v>0</v>
      </c>
      <c r="J89" s="40">
        <v>0</v>
      </c>
      <c r="K89" s="39">
        <v>0</v>
      </c>
      <c r="L89" s="40">
        <v>0</v>
      </c>
      <c r="M89" s="39">
        <v>0</v>
      </c>
      <c r="N89" s="38">
        <v>9000</v>
      </c>
      <c r="O89" s="51">
        <v>73</v>
      </c>
    </row>
    <row r="90" spans="1:15" ht="35" thickBot="1" x14ac:dyDescent="0.4">
      <c r="A90" s="70" t="s">
        <v>176</v>
      </c>
      <c r="B90" s="71" t="s">
        <v>177</v>
      </c>
      <c r="C90" s="34" t="s">
        <v>15</v>
      </c>
      <c r="D90" s="35">
        <v>62000</v>
      </c>
      <c r="E90" s="34">
        <v>10003</v>
      </c>
      <c r="F90" s="36">
        <v>72800</v>
      </c>
      <c r="G90" s="37" t="s">
        <v>31</v>
      </c>
      <c r="H90" s="38">
        <v>7000</v>
      </c>
      <c r="I90" s="43">
        <v>3000</v>
      </c>
      <c r="J90" s="40">
        <v>0</v>
      </c>
      <c r="K90" s="39">
        <v>0</v>
      </c>
      <c r="L90" s="40">
        <v>0</v>
      </c>
      <c r="M90" s="39">
        <v>0</v>
      </c>
      <c r="N90" s="38">
        <v>10000</v>
      </c>
      <c r="O90" s="55">
        <v>74</v>
      </c>
    </row>
    <row r="91" spans="1:15" ht="35" thickBot="1" x14ac:dyDescent="0.4">
      <c r="A91" s="70" t="s">
        <v>176</v>
      </c>
      <c r="B91" s="71" t="s">
        <v>177</v>
      </c>
      <c r="C91" s="34" t="s">
        <v>15</v>
      </c>
      <c r="D91" s="35">
        <v>62000</v>
      </c>
      <c r="E91" s="34">
        <v>10003</v>
      </c>
      <c r="F91" s="36">
        <v>73100</v>
      </c>
      <c r="G91" s="37" t="s">
        <v>181</v>
      </c>
      <c r="H91" s="38">
        <v>4335</v>
      </c>
      <c r="I91" s="43">
        <v>4333</v>
      </c>
      <c r="J91" s="38">
        <v>4333</v>
      </c>
      <c r="K91" s="43">
        <v>4333</v>
      </c>
      <c r="L91" s="38">
        <v>4333</v>
      </c>
      <c r="M91" s="43">
        <v>4333</v>
      </c>
      <c r="N91" s="38">
        <v>26000</v>
      </c>
      <c r="O91" s="51">
        <v>75</v>
      </c>
    </row>
    <row r="92" spans="1:15" ht="46.5" thickBot="1" x14ac:dyDescent="0.4">
      <c r="A92" s="70" t="s">
        <v>176</v>
      </c>
      <c r="B92" s="71" t="s">
        <v>177</v>
      </c>
      <c r="C92" s="34" t="s">
        <v>15</v>
      </c>
      <c r="D92" s="35">
        <v>62000</v>
      </c>
      <c r="E92" s="34">
        <v>10003</v>
      </c>
      <c r="F92" s="36">
        <v>75700</v>
      </c>
      <c r="G92" s="37" t="s">
        <v>26</v>
      </c>
      <c r="H92" s="38">
        <v>3500</v>
      </c>
      <c r="I92" s="43">
        <v>3500</v>
      </c>
      <c r="J92" s="38">
        <v>3500</v>
      </c>
      <c r="K92" s="43">
        <v>3500</v>
      </c>
      <c r="L92" s="38">
        <v>3500</v>
      </c>
      <c r="M92" s="43">
        <v>3500</v>
      </c>
      <c r="N92" s="38">
        <v>21000</v>
      </c>
      <c r="O92" s="55">
        <v>76</v>
      </c>
    </row>
    <row r="93" spans="1:15" s="111" customFormat="1" ht="35" thickBot="1" x14ac:dyDescent="0.4">
      <c r="A93" s="112" t="s">
        <v>176</v>
      </c>
      <c r="B93" s="113" t="s">
        <v>177</v>
      </c>
      <c r="C93" s="114" t="s">
        <v>171</v>
      </c>
      <c r="D93" s="115">
        <v>62000</v>
      </c>
      <c r="E93" s="114">
        <v>10003</v>
      </c>
      <c r="F93" s="115">
        <v>74100</v>
      </c>
      <c r="G93" s="116" t="s">
        <v>184</v>
      </c>
      <c r="H93" s="117">
        <v>4000</v>
      </c>
      <c r="I93" s="118">
        <v>4000</v>
      </c>
      <c r="J93" s="117">
        <v>4000</v>
      </c>
      <c r="K93" s="118">
        <v>4000</v>
      </c>
      <c r="L93" s="117">
        <v>4000</v>
      </c>
      <c r="M93" s="118">
        <v>4000</v>
      </c>
      <c r="N93" s="117">
        <v>24000</v>
      </c>
      <c r="O93" s="119">
        <v>77</v>
      </c>
    </row>
    <row r="94" spans="1:15" ht="15" thickBot="1" x14ac:dyDescent="0.4">
      <c r="A94" s="76"/>
      <c r="B94" s="85" t="s">
        <v>185</v>
      </c>
      <c r="C94" s="86"/>
      <c r="D94" s="86"/>
      <c r="E94" s="86"/>
      <c r="F94" s="86"/>
      <c r="G94" s="87"/>
      <c r="H94" s="77">
        <f t="shared" ref="H94:N94" si="14">SUM(H87:H93)</f>
        <v>80185</v>
      </c>
      <c r="I94" s="78">
        <f t="shared" si="14"/>
        <v>67083</v>
      </c>
      <c r="J94" s="77">
        <f t="shared" si="14"/>
        <v>63883</v>
      </c>
      <c r="K94" s="78">
        <f t="shared" si="14"/>
        <v>42461</v>
      </c>
      <c r="L94" s="77">
        <f t="shared" si="14"/>
        <v>42383</v>
      </c>
      <c r="M94" s="78">
        <f t="shared" si="14"/>
        <v>42383</v>
      </c>
      <c r="N94" s="77">
        <f t="shared" si="14"/>
        <v>338378</v>
      </c>
      <c r="O94" s="62"/>
    </row>
    <row r="95" spans="1:15" ht="17.5" customHeight="1" thickBot="1" x14ac:dyDescent="0.4">
      <c r="A95" s="72"/>
      <c r="B95" s="88" t="s">
        <v>227</v>
      </c>
      <c r="C95" s="89"/>
      <c r="D95" s="89"/>
      <c r="E95" s="89"/>
      <c r="F95" s="89"/>
      <c r="G95" s="90"/>
      <c r="H95" s="73">
        <f>H94+H86+H81+H73+H62+H53+H34</f>
        <v>892885</v>
      </c>
      <c r="I95" s="73">
        <f t="shared" ref="I95:N95" si="15">I94+I86+I81+I73+I62+I53+I34</f>
        <v>1747241</v>
      </c>
      <c r="J95" s="73">
        <f t="shared" si="15"/>
        <v>1960944</v>
      </c>
      <c r="K95" s="73">
        <f t="shared" si="15"/>
        <v>1233561</v>
      </c>
      <c r="L95" s="73">
        <f t="shared" si="15"/>
        <v>834708</v>
      </c>
      <c r="M95" s="73">
        <f t="shared" si="15"/>
        <v>436597</v>
      </c>
      <c r="N95" s="73">
        <f t="shared" si="15"/>
        <v>7105936</v>
      </c>
      <c r="O95" s="74"/>
    </row>
    <row r="97" spans="14:14" x14ac:dyDescent="0.35">
      <c r="N97" s="120">
        <f>N95-N93-N82</f>
        <v>6986909</v>
      </c>
    </row>
  </sheetData>
  <mergeCells count="36">
    <mergeCell ref="B2:B9"/>
    <mergeCell ref="A2:A9"/>
    <mergeCell ref="A11:A18"/>
    <mergeCell ref="B11:B18"/>
    <mergeCell ref="A20:A26"/>
    <mergeCell ref="B20:B26"/>
    <mergeCell ref="A54:A60"/>
    <mergeCell ref="B54:B60"/>
    <mergeCell ref="B61:G61"/>
    <mergeCell ref="A28:A32"/>
    <mergeCell ref="B28:B32"/>
    <mergeCell ref="A35:A41"/>
    <mergeCell ref="B35:B41"/>
    <mergeCell ref="A43:A51"/>
    <mergeCell ref="B43:B51"/>
    <mergeCell ref="B42:G42"/>
    <mergeCell ref="B33:G33"/>
    <mergeCell ref="A63:A71"/>
    <mergeCell ref="B63:B71"/>
    <mergeCell ref="B72:G72"/>
    <mergeCell ref="B73:G73"/>
    <mergeCell ref="A74:A79"/>
    <mergeCell ref="B74:B79"/>
    <mergeCell ref="A82:A85"/>
    <mergeCell ref="B82:B85"/>
    <mergeCell ref="B86:G86"/>
    <mergeCell ref="B80:G80"/>
    <mergeCell ref="B81:G81"/>
    <mergeCell ref="B27:G27"/>
    <mergeCell ref="B19:G19"/>
    <mergeCell ref="B10:G10"/>
    <mergeCell ref="B94:G94"/>
    <mergeCell ref="B95:G95"/>
    <mergeCell ref="B62:G62"/>
    <mergeCell ref="B52:G52"/>
    <mergeCell ref="B53:G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C238-1972-44FA-A015-3E99624AD158}">
  <dimension ref="A1:K162"/>
  <sheetViews>
    <sheetView zoomScale="120" zoomScaleNormal="120" workbookViewId="0">
      <selection activeCell="B4" sqref="B4"/>
    </sheetView>
  </sheetViews>
  <sheetFormatPr defaultRowHeight="12" customHeight="1" x14ac:dyDescent="0.35"/>
  <cols>
    <col min="1" max="1" width="4.453125" style="27" customWidth="1"/>
    <col min="2" max="2" width="83.08984375" style="8" customWidth="1"/>
    <col min="3" max="3" width="11" style="6" bestFit="1" customWidth="1"/>
    <col min="4" max="4" width="11.1796875" style="7" customWidth="1"/>
    <col min="5" max="5" width="14.1796875" style="7" bestFit="1" customWidth="1"/>
    <col min="6" max="11" width="8.7265625" style="8"/>
    <col min="12" max="16384" width="8.7265625" style="9"/>
  </cols>
  <sheetData>
    <row r="1" spans="1:11" ht="12" customHeight="1" thickBot="1" x14ac:dyDescent="0.4">
      <c r="A1" s="4" t="s">
        <v>186</v>
      </c>
      <c r="B1" s="5" t="s">
        <v>12</v>
      </c>
    </row>
    <row r="2" spans="1:11" ht="23.5" customHeight="1" x14ac:dyDescent="0.35">
      <c r="A2" s="3">
        <v>1</v>
      </c>
      <c r="B2" s="10" t="s">
        <v>17</v>
      </c>
    </row>
    <row r="3" spans="1:11" ht="28.5" customHeight="1" thickBot="1" x14ac:dyDescent="0.4">
      <c r="A3" s="11">
        <v>2</v>
      </c>
      <c r="B3" s="12" t="s">
        <v>19</v>
      </c>
    </row>
    <row r="4" spans="1:11" ht="42" customHeight="1" x14ac:dyDescent="0.35">
      <c r="A4" s="97">
        <v>3</v>
      </c>
      <c r="B4" s="13" t="s">
        <v>197</v>
      </c>
      <c r="G4" s="14"/>
    </row>
    <row r="5" spans="1:11" ht="13.5" customHeight="1" x14ac:dyDescent="0.35">
      <c r="A5" s="98"/>
      <c r="B5" s="2" t="s">
        <v>195</v>
      </c>
      <c r="G5" s="14"/>
    </row>
    <row r="6" spans="1:11" ht="53" customHeight="1" x14ac:dyDescent="0.35">
      <c r="A6" s="98"/>
      <c r="B6" s="2" t="s">
        <v>208</v>
      </c>
      <c r="G6" s="14"/>
    </row>
    <row r="7" spans="1:11" ht="28" customHeight="1" thickBot="1" x14ac:dyDescent="0.4">
      <c r="A7" s="99"/>
      <c r="B7" s="15" t="s">
        <v>217</v>
      </c>
      <c r="G7" s="14"/>
    </row>
    <row r="8" spans="1:11" ht="12" customHeight="1" x14ac:dyDescent="0.35">
      <c r="A8" s="97">
        <v>4</v>
      </c>
      <c r="B8" s="13" t="s">
        <v>22</v>
      </c>
      <c r="G8" s="14"/>
    </row>
    <row r="9" spans="1:11" ht="12" customHeight="1" x14ac:dyDescent="0.35">
      <c r="A9" s="98"/>
      <c r="B9" s="2" t="s">
        <v>25</v>
      </c>
      <c r="G9" s="14"/>
    </row>
    <row r="10" spans="1:11" s="16" customFormat="1" ht="12" customHeight="1" thickBot="1" x14ac:dyDescent="0.4">
      <c r="A10" s="98"/>
      <c r="B10" s="15" t="s">
        <v>28</v>
      </c>
      <c r="C10" s="6"/>
      <c r="D10" s="7"/>
      <c r="E10" s="7"/>
      <c r="F10" s="8"/>
      <c r="G10" s="14"/>
      <c r="H10" s="8"/>
      <c r="I10" s="8"/>
      <c r="J10" s="8"/>
      <c r="K10" s="8"/>
    </row>
    <row r="11" spans="1:11" s="16" customFormat="1" ht="12" customHeight="1" thickBot="1" x14ac:dyDescent="0.4">
      <c r="A11" s="99"/>
      <c r="B11" s="10" t="s">
        <v>34</v>
      </c>
      <c r="C11" s="6"/>
      <c r="D11" s="7"/>
      <c r="E11" s="7"/>
      <c r="F11" s="8"/>
      <c r="G11" s="14"/>
      <c r="H11" s="8"/>
      <c r="I11" s="8"/>
      <c r="J11" s="8"/>
      <c r="K11" s="8"/>
    </row>
    <row r="12" spans="1:11" ht="51" customHeight="1" x14ac:dyDescent="0.35">
      <c r="A12" s="97">
        <v>5</v>
      </c>
      <c r="B12" s="13" t="s">
        <v>24</v>
      </c>
    </row>
    <row r="13" spans="1:11" ht="15.5" customHeight="1" thickBot="1" x14ac:dyDescent="0.4">
      <c r="A13" s="99"/>
      <c r="B13" s="15" t="s">
        <v>35</v>
      </c>
    </row>
    <row r="14" spans="1:11" ht="26.5" customHeight="1" x14ac:dyDescent="0.35">
      <c r="A14" s="97">
        <v>6</v>
      </c>
      <c r="B14" s="13" t="s">
        <v>27</v>
      </c>
    </row>
    <row r="15" spans="1:11" s="17" customFormat="1" ht="13" customHeight="1" x14ac:dyDescent="0.35">
      <c r="A15" s="98"/>
      <c r="B15" s="2" t="s">
        <v>33</v>
      </c>
      <c r="C15" s="6"/>
      <c r="D15" s="7"/>
      <c r="E15" s="7"/>
      <c r="F15" s="8"/>
      <c r="G15" s="8"/>
      <c r="H15" s="8"/>
      <c r="I15" s="8"/>
      <c r="J15" s="8"/>
      <c r="K15" s="8"/>
    </row>
    <row r="16" spans="1:11" ht="12" customHeight="1" thickBot="1" x14ac:dyDescent="0.4">
      <c r="A16" s="99"/>
      <c r="B16" s="15" t="s">
        <v>36</v>
      </c>
    </row>
    <row r="17" spans="1:2" ht="41" customHeight="1" x14ac:dyDescent="0.35">
      <c r="A17" s="3">
        <v>7</v>
      </c>
      <c r="B17" s="10" t="s">
        <v>30</v>
      </c>
    </row>
    <row r="18" spans="1:2" ht="27.5" customHeight="1" x14ac:dyDescent="0.35">
      <c r="A18" s="1">
        <v>8</v>
      </c>
      <c r="B18" s="2" t="s">
        <v>32</v>
      </c>
    </row>
    <row r="19" spans="1:2" ht="18" customHeight="1" x14ac:dyDescent="0.35">
      <c r="A19" s="1">
        <v>9</v>
      </c>
      <c r="B19" s="2" t="s">
        <v>39</v>
      </c>
    </row>
    <row r="20" spans="1:2" ht="12" customHeight="1" thickBot="1" x14ac:dyDescent="0.4">
      <c r="A20" s="11">
        <v>10</v>
      </c>
      <c r="B20" s="12" t="s">
        <v>40</v>
      </c>
    </row>
    <row r="21" spans="1:2" ht="26.5" customHeight="1" x14ac:dyDescent="0.35">
      <c r="A21" s="97">
        <v>11</v>
      </c>
      <c r="B21" s="13" t="s">
        <v>187</v>
      </c>
    </row>
    <row r="22" spans="1:2" ht="41" customHeight="1" thickBot="1" x14ac:dyDescent="0.4">
      <c r="A22" s="99"/>
      <c r="B22" s="15" t="s">
        <v>218</v>
      </c>
    </row>
    <row r="23" spans="1:2" ht="12" customHeight="1" x14ac:dyDescent="0.35">
      <c r="A23" s="97">
        <v>12</v>
      </c>
      <c r="B23" s="13" t="s">
        <v>41</v>
      </c>
    </row>
    <row r="24" spans="1:2" ht="12" customHeight="1" thickBot="1" x14ac:dyDescent="0.4">
      <c r="A24" s="99"/>
      <c r="B24" s="15" t="s">
        <v>44</v>
      </c>
    </row>
    <row r="25" spans="1:2" ht="25" customHeight="1" thickBot="1" x14ac:dyDescent="0.4">
      <c r="A25" s="18">
        <v>13</v>
      </c>
      <c r="B25" s="19" t="s">
        <v>42</v>
      </c>
    </row>
    <row r="26" spans="1:2" ht="14" customHeight="1" x14ac:dyDescent="0.35">
      <c r="A26" s="100">
        <v>14</v>
      </c>
      <c r="B26" s="13" t="s">
        <v>43</v>
      </c>
    </row>
    <row r="27" spans="1:2" ht="12" customHeight="1" thickBot="1" x14ac:dyDescent="0.4">
      <c r="A27" s="101"/>
      <c r="B27" s="15" t="s">
        <v>48</v>
      </c>
    </row>
    <row r="28" spans="1:2" ht="26.5" customHeight="1" thickBot="1" x14ac:dyDescent="0.4">
      <c r="A28" s="18">
        <v>15</v>
      </c>
      <c r="B28" s="12" t="s">
        <v>45</v>
      </c>
    </row>
    <row r="29" spans="1:2" ht="13.5" customHeight="1" thickBot="1" x14ac:dyDescent="0.4">
      <c r="A29" s="20">
        <v>16</v>
      </c>
      <c r="B29" s="19" t="s">
        <v>47</v>
      </c>
    </row>
    <row r="30" spans="1:2" ht="12.5" customHeight="1" thickBot="1" x14ac:dyDescent="0.4">
      <c r="A30" s="21">
        <v>17</v>
      </c>
      <c r="B30" s="19" t="s">
        <v>51</v>
      </c>
    </row>
    <row r="31" spans="1:2" ht="53" customHeight="1" x14ac:dyDescent="0.35">
      <c r="A31" s="97">
        <v>18</v>
      </c>
      <c r="B31" s="13" t="s">
        <v>219</v>
      </c>
    </row>
    <row r="32" spans="1:2" ht="28" customHeight="1" x14ac:dyDescent="0.35">
      <c r="A32" s="98"/>
      <c r="B32" s="2" t="s">
        <v>214</v>
      </c>
    </row>
    <row r="33" spans="1:11" ht="26.5" customHeight="1" thickBot="1" x14ac:dyDescent="0.4">
      <c r="A33" s="99"/>
      <c r="B33" s="15" t="s">
        <v>194</v>
      </c>
    </row>
    <row r="34" spans="1:11" ht="12" customHeight="1" x14ac:dyDescent="0.35">
      <c r="A34" s="97">
        <v>19</v>
      </c>
      <c r="B34" s="13" t="s">
        <v>52</v>
      </c>
    </row>
    <row r="35" spans="1:11" ht="12" customHeight="1" x14ac:dyDescent="0.35">
      <c r="A35" s="98"/>
      <c r="B35" s="2" t="s">
        <v>55</v>
      </c>
    </row>
    <row r="36" spans="1:11" ht="12" customHeight="1" thickBot="1" x14ac:dyDescent="0.4">
      <c r="A36" s="99"/>
      <c r="B36" s="15" t="s">
        <v>59</v>
      </c>
    </row>
    <row r="37" spans="1:11" ht="16.5" customHeight="1" x14ac:dyDescent="0.35">
      <c r="A37" s="97">
        <v>20</v>
      </c>
      <c r="B37" s="13" t="s">
        <v>53</v>
      </c>
    </row>
    <row r="38" spans="1:11" ht="12" customHeight="1" x14ac:dyDescent="0.35">
      <c r="A38" s="98"/>
      <c r="B38" s="2" t="s">
        <v>58</v>
      </c>
    </row>
    <row r="39" spans="1:11" ht="12" customHeight="1" thickBot="1" x14ac:dyDescent="0.4">
      <c r="A39" s="102"/>
      <c r="B39" s="15" t="s">
        <v>61</v>
      </c>
    </row>
    <row r="40" spans="1:11" ht="29.5" customHeight="1" thickBot="1" x14ac:dyDescent="0.4">
      <c r="A40" s="11">
        <v>21</v>
      </c>
      <c r="B40" s="12" t="s">
        <v>54</v>
      </c>
    </row>
    <row r="41" spans="1:11" ht="12" customHeight="1" x14ac:dyDescent="0.35">
      <c r="A41" s="97">
        <v>22</v>
      </c>
      <c r="B41" s="13" t="s">
        <v>56</v>
      </c>
    </row>
    <row r="42" spans="1:11" ht="12" customHeight="1" thickBot="1" x14ac:dyDescent="0.4">
      <c r="A42" s="99"/>
      <c r="B42" s="15" t="s">
        <v>60</v>
      </c>
    </row>
    <row r="43" spans="1:11" ht="18" customHeight="1" thickBot="1" x14ac:dyDescent="0.4">
      <c r="A43" s="11">
        <v>23</v>
      </c>
      <c r="B43" s="12" t="s">
        <v>57</v>
      </c>
    </row>
    <row r="44" spans="1:11" ht="26" customHeight="1" x14ac:dyDescent="0.35">
      <c r="A44" s="97">
        <v>24</v>
      </c>
      <c r="B44" s="13" t="s">
        <v>198</v>
      </c>
    </row>
    <row r="45" spans="1:11" s="16" customFormat="1" ht="28.5" customHeight="1" thickBot="1" x14ac:dyDescent="0.4">
      <c r="A45" s="99"/>
      <c r="B45" s="15" t="s">
        <v>220</v>
      </c>
      <c r="C45" s="6"/>
      <c r="D45" s="7"/>
      <c r="E45" s="7"/>
      <c r="F45" s="8"/>
      <c r="G45" s="8"/>
      <c r="H45" s="8"/>
      <c r="I45" s="8"/>
      <c r="J45" s="8"/>
      <c r="K45" s="8"/>
    </row>
    <row r="46" spans="1:11" ht="12" customHeight="1" x14ac:dyDescent="0.35">
      <c r="A46" s="97">
        <v>25</v>
      </c>
      <c r="B46" s="13" t="s">
        <v>64</v>
      </c>
    </row>
    <row r="47" spans="1:11" ht="12" customHeight="1" thickBot="1" x14ac:dyDescent="0.4">
      <c r="A47" s="99"/>
      <c r="B47" s="15" t="s">
        <v>68</v>
      </c>
    </row>
    <row r="48" spans="1:11" ht="12" customHeight="1" thickBot="1" x14ac:dyDescent="0.4">
      <c r="A48" s="11">
        <v>26</v>
      </c>
      <c r="B48" s="12" t="s">
        <v>65</v>
      </c>
    </row>
    <row r="49" spans="1:2" ht="12" customHeight="1" x14ac:dyDescent="0.35">
      <c r="A49" s="97">
        <v>27</v>
      </c>
      <c r="B49" s="13" t="s">
        <v>66</v>
      </c>
    </row>
    <row r="50" spans="1:2" ht="12" customHeight="1" thickBot="1" x14ac:dyDescent="0.4">
      <c r="A50" s="99"/>
      <c r="B50" s="15" t="s">
        <v>69</v>
      </c>
    </row>
    <row r="51" spans="1:2" ht="26.5" customHeight="1" x14ac:dyDescent="0.35">
      <c r="A51" s="3">
        <v>28</v>
      </c>
      <c r="B51" s="10" t="s">
        <v>67</v>
      </c>
    </row>
    <row r="52" spans="1:2" ht="39" customHeight="1" thickBot="1" x14ac:dyDescent="0.4">
      <c r="A52" s="11">
        <v>29</v>
      </c>
      <c r="B52" s="12" t="s">
        <v>74</v>
      </c>
    </row>
    <row r="53" spans="1:2" ht="51.5" customHeight="1" x14ac:dyDescent="0.35">
      <c r="A53" s="97">
        <v>30</v>
      </c>
      <c r="B53" s="13" t="s">
        <v>213</v>
      </c>
    </row>
    <row r="54" spans="1:2" ht="42.5" customHeight="1" x14ac:dyDescent="0.35">
      <c r="A54" s="98"/>
      <c r="B54" s="2" t="s">
        <v>221</v>
      </c>
    </row>
    <row r="55" spans="1:2" ht="13.5" customHeight="1" thickBot="1" x14ac:dyDescent="0.4">
      <c r="A55" s="99"/>
      <c r="B55" s="15" t="s">
        <v>199</v>
      </c>
    </row>
    <row r="56" spans="1:2" ht="16" customHeight="1" x14ac:dyDescent="0.35">
      <c r="A56" s="97">
        <v>31</v>
      </c>
      <c r="B56" s="13" t="s">
        <v>75</v>
      </c>
    </row>
    <row r="57" spans="1:2" ht="64.5" customHeight="1" thickBot="1" x14ac:dyDescent="0.4">
      <c r="A57" s="99"/>
      <c r="B57" s="15" t="s">
        <v>81</v>
      </c>
    </row>
    <row r="58" spans="1:2" ht="12" customHeight="1" x14ac:dyDescent="0.35">
      <c r="A58" s="97">
        <v>32</v>
      </c>
      <c r="B58" s="13" t="s">
        <v>76</v>
      </c>
    </row>
    <row r="59" spans="1:2" ht="12" customHeight="1" thickBot="1" x14ac:dyDescent="0.4">
      <c r="A59" s="98"/>
      <c r="B59" s="15" t="s">
        <v>82</v>
      </c>
    </row>
    <row r="60" spans="1:2" ht="28" customHeight="1" x14ac:dyDescent="0.35">
      <c r="A60" s="97">
        <v>33</v>
      </c>
      <c r="B60" s="13" t="s">
        <v>77</v>
      </c>
    </row>
    <row r="61" spans="1:2" ht="44.5" customHeight="1" thickBot="1" x14ac:dyDescent="0.4">
      <c r="A61" s="99"/>
      <c r="B61" s="15" t="s">
        <v>188</v>
      </c>
    </row>
    <row r="62" spans="1:2" ht="13.5" customHeight="1" x14ac:dyDescent="0.35">
      <c r="A62" s="97">
        <v>34</v>
      </c>
      <c r="B62" s="13" t="s">
        <v>78</v>
      </c>
    </row>
    <row r="63" spans="1:2" ht="12" customHeight="1" thickBot="1" x14ac:dyDescent="0.4">
      <c r="A63" s="99"/>
      <c r="B63" s="15" t="s">
        <v>83</v>
      </c>
    </row>
    <row r="64" spans="1:2" ht="28" customHeight="1" x14ac:dyDescent="0.35">
      <c r="A64" s="97">
        <v>35</v>
      </c>
      <c r="B64" s="13" t="s">
        <v>79</v>
      </c>
    </row>
    <row r="65" spans="1:11" ht="19" customHeight="1" thickBot="1" x14ac:dyDescent="0.4">
      <c r="A65" s="98"/>
      <c r="B65" s="15" t="s">
        <v>80</v>
      </c>
    </row>
    <row r="66" spans="1:11" ht="28" customHeight="1" x14ac:dyDescent="0.35">
      <c r="A66" s="97">
        <v>36</v>
      </c>
      <c r="B66" s="13" t="s">
        <v>189</v>
      </c>
    </row>
    <row r="67" spans="1:11" ht="13.5" customHeight="1" x14ac:dyDescent="0.35">
      <c r="A67" s="98"/>
      <c r="B67" s="2" t="s">
        <v>200</v>
      </c>
    </row>
    <row r="68" spans="1:11" ht="29" customHeight="1" x14ac:dyDescent="0.35">
      <c r="A68" s="98"/>
      <c r="B68" s="2" t="s">
        <v>209</v>
      </c>
    </row>
    <row r="69" spans="1:11" ht="26.5" customHeight="1" x14ac:dyDescent="0.35">
      <c r="A69" s="98"/>
      <c r="B69" s="2" t="s">
        <v>201</v>
      </c>
    </row>
    <row r="70" spans="1:11" ht="29.5" customHeight="1" thickBot="1" x14ac:dyDescent="0.4">
      <c r="A70" s="99"/>
      <c r="B70" s="15" t="s">
        <v>211</v>
      </c>
    </row>
    <row r="71" spans="1:11" s="25" customFormat="1" ht="18" customHeight="1" x14ac:dyDescent="0.35">
      <c r="A71" s="97">
        <v>37</v>
      </c>
      <c r="B71" s="13" t="s">
        <v>86</v>
      </c>
      <c r="C71" s="22"/>
      <c r="D71" s="23"/>
      <c r="E71" s="23"/>
      <c r="F71" s="24"/>
      <c r="G71" s="24"/>
      <c r="H71" s="24"/>
      <c r="I71" s="24"/>
      <c r="J71" s="24"/>
      <c r="K71" s="24"/>
    </row>
    <row r="72" spans="1:11" ht="30.5" customHeight="1" thickBot="1" x14ac:dyDescent="0.4">
      <c r="A72" s="99"/>
      <c r="B72" s="15" t="s">
        <v>97</v>
      </c>
    </row>
    <row r="73" spans="1:11" ht="12" customHeight="1" x14ac:dyDescent="0.35">
      <c r="A73" s="97">
        <v>38</v>
      </c>
      <c r="B73" s="13" t="s">
        <v>87</v>
      </c>
    </row>
    <row r="74" spans="1:11" ht="12" customHeight="1" x14ac:dyDescent="0.35">
      <c r="A74" s="98"/>
      <c r="B74" s="2" t="s">
        <v>90</v>
      </c>
    </row>
    <row r="75" spans="1:11" ht="12" customHeight="1" x14ac:dyDescent="0.35">
      <c r="A75" s="98"/>
      <c r="B75" s="2" t="s">
        <v>93</v>
      </c>
    </row>
    <row r="76" spans="1:11" ht="12" customHeight="1" x14ac:dyDescent="0.35">
      <c r="A76" s="98"/>
      <c r="B76" s="2" t="s">
        <v>101</v>
      </c>
    </row>
    <row r="77" spans="1:11" ht="12" customHeight="1" thickBot="1" x14ac:dyDescent="0.4">
      <c r="A77" s="99"/>
      <c r="B77" s="15" t="s">
        <v>105</v>
      </c>
    </row>
    <row r="78" spans="1:11" ht="12" customHeight="1" x14ac:dyDescent="0.35">
      <c r="A78" s="97">
        <v>39</v>
      </c>
      <c r="B78" s="10" t="s">
        <v>88</v>
      </c>
    </row>
    <row r="79" spans="1:11" ht="27.5" customHeight="1" x14ac:dyDescent="0.35">
      <c r="A79" s="98"/>
      <c r="B79" s="2" t="s">
        <v>91</v>
      </c>
    </row>
    <row r="80" spans="1:11" ht="12" customHeight="1" x14ac:dyDescent="0.35">
      <c r="A80" s="98"/>
      <c r="B80" s="2" t="s">
        <v>225</v>
      </c>
    </row>
    <row r="81" spans="1:2" ht="12" customHeight="1" x14ac:dyDescent="0.35">
      <c r="A81" s="98"/>
      <c r="B81" s="2" t="s">
        <v>99</v>
      </c>
    </row>
    <row r="82" spans="1:2" ht="12" customHeight="1" thickBot="1" x14ac:dyDescent="0.4">
      <c r="A82" s="98"/>
      <c r="B82" s="12" t="s">
        <v>102</v>
      </c>
    </row>
    <row r="83" spans="1:2" ht="28.5" customHeight="1" x14ac:dyDescent="0.35">
      <c r="A83" s="97">
        <v>40</v>
      </c>
      <c r="B83" s="13" t="s">
        <v>89</v>
      </c>
    </row>
    <row r="84" spans="1:2" ht="16" customHeight="1" x14ac:dyDescent="0.35">
      <c r="A84" s="98"/>
      <c r="B84" s="2" t="s">
        <v>100</v>
      </c>
    </row>
    <row r="85" spans="1:2" ht="12" customHeight="1" thickBot="1" x14ac:dyDescent="0.4">
      <c r="A85" s="99"/>
      <c r="B85" s="15" t="s">
        <v>103</v>
      </c>
    </row>
    <row r="86" spans="1:2" ht="28.5" customHeight="1" x14ac:dyDescent="0.35">
      <c r="A86" s="97">
        <v>41</v>
      </c>
      <c r="B86" s="13" t="s">
        <v>92</v>
      </c>
    </row>
    <row r="87" spans="1:2" ht="18" customHeight="1" thickBot="1" x14ac:dyDescent="0.4">
      <c r="A87" s="99"/>
      <c r="B87" s="15" t="s">
        <v>104</v>
      </c>
    </row>
    <row r="88" spans="1:2" ht="18" customHeight="1" thickBot="1" x14ac:dyDescent="0.4">
      <c r="A88" s="11">
        <v>42</v>
      </c>
      <c r="B88" s="12" t="s">
        <v>95</v>
      </c>
    </row>
    <row r="89" spans="1:2" ht="12" customHeight="1" x14ac:dyDescent="0.35">
      <c r="A89" s="97">
        <v>43</v>
      </c>
      <c r="B89" s="13" t="s">
        <v>96</v>
      </c>
    </row>
    <row r="90" spans="1:2" ht="12" customHeight="1" thickBot="1" x14ac:dyDescent="0.4">
      <c r="A90" s="99"/>
      <c r="B90" s="15" t="s">
        <v>106</v>
      </c>
    </row>
    <row r="91" spans="1:2" ht="28.5" customHeight="1" thickBot="1" x14ac:dyDescent="0.4">
      <c r="A91" s="11">
        <v>44</v>
      </c>
      <c r="B91" s="12" t="s">
        <v>98</v>
      </c>
    </row>
    <row r="92" spans="1:2" ht="29" customHeight="1" x14ac:dyDescent="0.35">
      <c r="A92" s="97">
        <v>45</v>
      </c>
      <c r="B92" s="13" t="s">
        <v>111</v>
      </c>
    </row>
    <row r="93" spans="1:2" ht="16.5" customHeight="1" thickBot="1" x14ac:dyDescent="0.4">
      <c r="A93" s="99"/>
      <c r="B93" s="15" t="s">
        <v>121</v>
      </c>
    </row>
    <row r="94" spans="1:2" ht="12" customHeight="1" x14ac:dyDescent="0.35">
      <c r="A94" s="97">
        <v>46</v>
      </c>
      <c r="B94" s="13" t="s">
        <v>112</v>
      </c>
    </row>
    <row r="95" spans="1:2" ht="12" customHeight="1" x14ac:dyDescent="0.35">
      <c r="A95" s="98"/>
      <c r="B95" s="2" t="s">
        <v>116</v>
      </c>
    </row>
    <row r="96" spans="1:2" ht="27" customHeight="1" thickBot="1" x14ac:dyDescent="0.4">
      <c r="A96" s="99"/>
      <c r="B96" s="15" t="s">
        <v>122</v>
      </c>
    </row>
    <row r="97" spans="1:2" ht="57" customHeight="1" x14ac:dyDescent="0.35">
      <c r="A97" s="97">
        <v>47</v>
      </c>
      <c r="B97" s="13" t="s">
        <v>212</v>
      </c>
    </row>
    <row r="98" spans="1:2" ht="31" customHeight="1" x14ac:dyDescent="0.35">
      <c r="A98" s="98"/>
      <c r="B98" s="2" t="s">
        <v>202</v>
      </c>
    </row>
    <row r="99" spans="1:2" ht="27.5" customHeight="1" x14ac:dyDescent="0.35">
      <c r="A99" s="98"/>
      <c r="B99" s="2" t="s">
        <v>203</v>
      </c>
    </row>
    <row r="100" spans="1:2" ht="29" customHeight="1" thickBot="1" x14ac:dyDescent="0.4">
      <c r="A100" s="99"/>
      <c r="B100" s="15" t="s">
        <v>216</v>
      </c>
    </row>
    <row r="101" spans="1:2" ht="12" customHeight="1" x14ac:dyDescent="0.35">
      <c r="A101" s="97">
        <v>48</v>
      </c>
      <c r="B101" s="13" t="s">
        <v>113</v>
      </c>
    </row>
    <row r="102" spans="1:2" ht="12" customHeight="1" x14ac:dyDescent="0.35">
      <c r="A102" s="98"/>
      <c r="B102" s="2" t="s">
        <v>117</v>
      </c>
    </row>
    <row r="103" spans="1:2" ht="12" customHeight="1" x14ac:dyDescent="0.35">
      <c r="A103" s="98"/>
      <c r="B103" s="2" t="s">
        <v>123</v>
      </c>
    </row>
    <row r="104" spans="1:2" ht="12" customHeight="1" thickBot="1" x14ac:dyDescent="0.4">
      <c r="A104" s="99"/>
      <c r="B104" s="15" t="s">
        <v>125</v>
      </c>
    </row>
    <row r="105" spans="1:2" ht="12" customHeight="1" x14ac:dyDescent="0.35">
      <c r="A105" s="97">
        <v>49</v>
      </c>
      <c r="B105" s="13" t="s">
        <v>114</v>
      </c>
    </row>
    <row r="106" spans="1:2" ht="12" customHeight="1" x14ac:dyDescent="0.35">
      <c r="A106" s="98"/>
      <c r="B106" s="2" t="s">
        <v>120</v>
      </c>
    </row>
    <row r="107" spans="1:2" ht="12" customHeight="1" thickBot="1" x14ac:dyDescent="0.4">
      <c r="A107" s="99"/>
      <c r="B107" s="15" t="s">
        <v>126</v>
      </c>
    </row>
    <row r="108" spans="1:2" ht="12" customHeight="1" x14ac:dyDescent="0.35">
      <c r="A108" s="97">
        <v>50</v>
      </c>
      <c r="B108" s="13" t="s">
        <v>115</v>
      </c>
    </row>
    <row r="109" spans="1:2" ht="11" customHeight="1" x14ac:dyDescent="0.35">
      <c r="A109" s="98"/>
      <c r="B109" s="2" t="s">
        <v>124</v>
      </c>
    </row>
    <row r="110" spans="1:2" ht="12" customHeight="1" thickBot="1" x14ac:dyDescent="0.4">
      <c r="A110" s="99"/>
      <c r="B110" s="15" t="s">
        <v>127</v>
      </c>
    </row>
    <row r="111" spans="1:2" ht="12" customHeight="1" thickBot="1" x14ac:dyDescent="0.4">
      <c r="A111" s="20">
        <v>51</v>
      </c>
      <c r="B111" s="19" t="s">
        <v>119</v>
      </c>
    </row>
    <row r="112" spans="1:2" ht="26.5" customHeight="1" x14ac:dyDescent="0.35">
      <c r="A112" s="97">
        <v>52</v>
      </c>
      <c r="B112" s="13" t="s">
        <v>222</v>
      </c>
    </row>
    <row r="113" spans="1:2" ht="16" customHeight="1" x14ac:dyDescent="0.35">
      <c r="A113" s="98"/>
      <c r="B113" s="2" t="s">
        <v>132</v>
      </c>
    </row>
    <row r="114" spans="1:2" ht="16" customHeight="1" thickBot="1" x14ac:dyDescent="0.4">
      <c r="A114" s="99"/>
      <c r="B114" s="15" t="s">
        <v>148</v>
      </c>
    </row>
    <row r="115" spans="1:2" ht="12" customHeight="1" x14ac:dyDescent="0.35">
      <c r="A115" s="97">
        <v>53</v>
      </c>
      <c r="B115" s="13" t="s">
        <v>133</v>
      </c>
    </row>
    <row r="116" spans="1:2" ht="12" customHeight="1" x14ac:dyDescent="0.35">
      <c r="A116" s="98"/>
      <c r="B116" s="2" t="s">
        <v>142</v>
      </c>
    </row>
    <row r="117" spans="1:2" ht="12" customHeight="1" thickBot="1" x14ac:dyDescent="0.4">
      <c r="A117" s="99"/>
      <c r="B117" s="15" t="s">
        <v>149</v>
      </c>
    </row>
    <row r="118" spans="1:2" ht="62.5" customHeight="1" x14ac:dyDescent="0.35">
      <c r="A118" s="97">
        <v>54</v>
      </c>
      <c r="B118" s="13" t="s">
        <v>204</v>
      </c>
    </row>
    <row r="119" spans="1:2" ht="51.5" customHeight="1" x14ac:dyDescent="0.35">
      <c r="A119" s="98"/>
      <c r="B119" s="2" t="s">
        <v>224</v>
      </c>
    </row>
    <row r="120" spans="1:2" ht="19.5" customHeight="1" thickBot="1" x14ac:dyDescent="0.4">
      <c r="A120" s="99"/>
      <c r="B120" s="15" t="s">
        <v>205</v>
      </c>
    </row>
    <row r="121" spans="1:2" ht="12" customHeight="1" x14ac:dyDescent="0.35">
      <c r="A121" s="97">
        <v>55</v>
      </c>
      <c r="B121" s="13" t="s">
        <v>135</v>
      </c>
    </row>
    <row r="122" spans="1:2" ht="12" customHeight="1" x14ac:dyDescent="0.35">
      <c r="A122" s="98"/>
      <c r="B122" s="2" t="s">
        <v>143</v>
      </c>
    </row>
    <row r="123" spans="1:2" ht="12" customHeight="1" thickBot="1" x14ac:dyDescent="0.4">
      <c r="A123" s="99"/>
      <c r="B123" s="15" t="s">
        <v>150</v>
      </c>
    </row>
    <row r="124" spans="1:2" ht="12" customHeight="1" x14ac:dyDescent="0.35">
      <c r="A124" s="97">
        <v>56</v>
      </c>
      <c r="B124" s="13" t="s">
        <v>136</v>
      </c>
    </row>
    <row r="125" spans="1:2" ht="12" customHeight="1" x14ac:dyDescent="0.35">
      <c r="A125" s="98"/>
      <c r="B125" s="2" t="s">
        <v>144</v>
      </c>
    </row>
    <row r="126" spans="1:2" ht="12" customHeight="1" thickBot="1" x14ac:dyDescent="0.4">
      <c r="A126" s="99"/>
      <c r="B126" s="15" t="s">
        <v>151</v>
      </c>
    </row>
    <row r="127" spans="1:2" ht="31" customHeight="1" x14ac:dyDescent="0.35">
      <c r="A127" s="97">
        <v>57</v>
      </c>
      <c r="B127" s="13" t="s">
        <v>137</v>
      </c>
    </row>
    <row r="128" spans="1:2" ht="30.5" customHeight="1" x14ac:dyDescent="0.35">
      <c r="A128" s="98"/>
      <c r="B128" s="2" t="s">
        <v>190</v>
      </c>
    </row>
    <row r="129" spans="1:11" ht="27" customHeight="1" thickBot="1" x14ac:dyDescent="0.4">
      <c r="A129" s="99"/>
      <c r="B129" s="15" t="s">
        <v>191</v>
      </c>
    </row>
    <row r="130" spans="1:11" ht="12" customHeight="1" x14ac:dyDescent="0.35">
      <c r="A130" s="97">
        <v>58</v>
      </c>
      <c r="B130" s="13" t="s">
        <v>138</v>
      </c>
    </row>
    <row r="131" spans="1:11" ht="12" customHeight="1" x14ac:dyDescent="0.35">
      <c r="A131" s="98"/>
      <c r="B131" s="2" t="s">
        <v>145</v>
      </c>
    </row>
    <row r="132" spans="1:11" ht="12" customHeight="1" thickBot="1" x14ac:dyDescent="0.4">
      <c r="A132" s="99"/>
      <c r="B132" s="15" t="s">
        <v>152</v>
      </c>
    </row>
    <row r="133" spans="1:11" ht="28.5" customHeight="1" x14ac:dyDescent="0.35">
      <c r="A133" s="97">
        <v>59</v>
      </c>
      <c r="B133" s="13" t="s">
        <v>140</v>
      </c>
    </row>
    <row r="134" spans="1:11" ht="29.5" customHeight="1" thickBot="1" x14ac:dyDescent="0.4">
      <c r="A134" s="99"/>
      <c r="B134" s="15" t="s">
        <v>146</v>
      </c>
    </row>
    <row r="135" spans="1:11" s="17" customFormat="1" ht="14.5" customHeight="1" x14ac:dyDescent="0.35">
      <c r="A135" s="97">
        <v>60</v>
      </c>
      <c r="B135" s="13" t="s">
        <v>141</v>
      </c>
      <c r="C135" s="6"/>
      <c r="D135" s="7"/>
      <c r="E135" s="7"/>
      <c r="F135" s="8"/>
      <c r="G135" s="8"/>
      <c r="H135" s="8"/>
      <c r="I135" s="8"/>
      <c r="J135" s="8"/>
      <c r="K135" s="8"/>
    </row>
    <row r="136" spans="1:11" ht="12" customHeight="1" x14ac:dyDescent="0.35">
      <c r="A136" s="98"/>
      <c r="B136" s="2" t="s">
        <v>147</v>
      </c>
    </row>
    <row r="137" spans="1:11" ht="12" customHeight="1" thickBot="1" x14ac:dyDescent="0.4">
      <c r="A137" s="99"/>
      <c r="B137" s="15" t="s">
        <v>153</v>
      </c>
    </row>
    <row r="138" spans="1:11" ht="27.5" customHeight="1" x14ac:dyDescent="0.35">
      <c r="A138" s="97">
        <v>61</v>
      </c>
      <c r="B138" s="13" t="s">
        <v>196</v>
      </c>
    </row>
    <row r="139" spans="1:11" ht="16" customHeight="1" x14ac:dyDescent="0.35">
      <c r="A139" s="98"/>
      <c r="B139" s="2" t="s">
        <v>192</v>
      </c>
    </row>
    <row r="140" spans="1:11" ht="26.5" customHeight="1" x14ac:dyDescent="0.35">
      <c r="A140" s="98"/>
      <c r="B140" s="2" t="s">
        <v>206</v>
      </c>
    </row>
    <row r="141" spans="1:11" ht="28" customHeight="1" thickBot="1" x14ac:dyDescent="0.4">
      <c r="A141" s="99"/>
      <c r="B141" s="15" t="s">
        <v>207</v>
      </c>
    </row>
    <row r="142" spans="1:11" ht="27" customHeight="1" x14ac:dyDescent="0.35">
      <c r="A142" s="97">
        <v>62</v>
      </c>
      <c r="B142" s="13" t="s">
        <v>158</v>
      </c>
    </row>
    <row r="143" spans="1:11" ht="15" customHeight="1" thickBot="1" x14ac:dyDescent="0.4">
      <c r="A143" s="99"/>
      <c r="B143" s="15" t="s">
        <v>166</v>
      </c>
    </row>
    <row r="144" spans="1:11" ht="24" customHeight="1" x14ac:dyDescent="0.35">
      <c r="A144" s="97">
        <v>63</v>
      </c>
      <c r="B144" s="13" t="s">
        <v>159</v>
      </c>
    </row>
    <row r="145" spans="1:2" ht="12.5" customHeight="1" x14ac:dyDescent="0.35">
      <c r="A145" s="98"/>
      <c r="B145" s="2" t="s">
        <v>161</v>
      </c>
    </row>
    <row r="146" spans="1:2" ht="16" customHeight="1" thickBot="1" x14ac:dyDescent="0.4">
      <c r="A146" s="99"/>
      <c r="B146" s="15" t="s">
        <v>163</v>
      </c>
    </row>
    <row r="147" spans="1:2" ht="12" customHeight="1" thickBot="1" x14ac:dyDescent="0.4">
      <c r="A147" s="18">
        <v>64</v>
      </c>
      <c r="B147" s="19" t="s">
        <v>160</v>
      </c>
    </row>
    <row r="148" spans="1:2" ht="12" customHeight="1" x14ac:dyDescent="0.35">
      <c r="A148" s="97">
        <v>65</v>
      </c>
      <c r="B148" s="13" t="s">
        <v>162</v>
      </c>
    </row>
    <row r="149" spans="1:2" ht="14.5" customHeight="1" thickBot="1" x14ac:dyDescent="0.4">
      <c r="A149" s="99"/>
      <c r="B149" s="15" t="s">
        <v>165</v>
      </c>
    </row>
    <row r="150" spans="1:2" ht="12" customHeight="1" x14ac:dyDescent="0.35">
      <c r="A150" s="97">
        <v>66</v>
      </c>
      <c r="B150" s="13" t="s">
        <v>164</v>
      </c>
    </row>
    <row r="151" spans="1:2" ht="29" customHeight="1" thickBot="1" x14ac:dyDescent="0.4">
      <c r="A151" s="99"/>
      <c r="B151" s="15" t="s">
        <v>167</v>
      </c>
    </row>
    <row r="152" spans="1:2" ht="12" customHeight="1" thickBot="1" x14ac:dyDescent="0.4">
      <c r="A152" s="3">
        <v>67</v>
      </c>
      <c r="B152" s="19" t="s">
        <v>172</v>
      </c>
    </row>
    <row r="153" spans="1:2" ht="12" customHeight="1" thickBot="1" x14ac:dyDescent="0.4">
      <c r="A153" s="1">
        <v>68</v>
      </c>
      <c r="B153" s="19" t="s">
        <v>210</v>
      </c>
    </row>
    <row r="154" spans="1:2" ht="12" customHeight="1" x14ac:dyDescent="0.35">
      <c r="A154" s="1">
        <v>69</v>
      </c>
      <c r="B154" s="2" t="s">
        <v>173</v>
      </c>
    </row>
    <row r="155" spans="1:2" ht="12" customHeight="1" x14ac:dyDescent="0.35">
      <c r="A155" s="1">
        <v>70</v>
      </c>
      <c r="B155" s="2" t="s">
        <v>174</v>
      </c>
    </row>
    <row r="156" spans="1:2" ht="12" customHeight="1" x14ac:dyDescent="0.35">
      <c r="A156" s="1">
        <v>71</v>
      </c>
      <c r="B156" s="2" t="s">
        <v>215</v>
      </c>
    </row>
    <row r="157" spans="1:2" ht="12" customHeight="1" x14ac:dyDescent="0.35">
      <c r="A157" s="1">
        <v>72</v>
      </c>
      <c r="B157" s="2" t="s">
        <v>178</v>
      </c>
    </row>
    <row r="158" spans="1:2" ht="12" customHeight="1" x14ac:dyDescent="0.35">
      <c r="A158" s="1">
        <v>73</v>
      </c>
      <c r="B158" s="2" t="s">
        <v>179</v>
      </c>
    </row>
    <row r="159" spans="1:2" ht="12" customHeight="1" x14ac:dyDescent="0.35">
      <c r="A159" s="1">
        <v>74</v>
      </c>
      <c r="B159" s="2" t="s">
        <v>180</v>
      </c>
    </row>
    <row r="160" spans="1:2" ht="12" customHeight="1" x14ac:dyDescent="0.35">
      <c r="A160" s="1">
        <v>75</v>
      </c>
      <c r="B160" s="2" t="s">
        <v>182</v>
      </c>
    </row>
    <row r="161" spans="1:2" ht="12" customHeight="1" x14ac:dyDescent="0.35">
      <c r="A161" s="1">
        <v>76</v>
      </c>
      <c r="B161" s="2" t="s">
        <v>183</v>
      </c>
    </row>
    <row r="162" spans="1:2" ht="12" customHeight="1" thickBot="1" x14ac:dyDescent="0.4">
      <c r="A162" s="26">
        <v>77</v>
      </c>
      <c r="B162" s="15" t="s">
        <v>193</v>
      </c>
    </row>
  </sheetData>
  <autoFilter ref="A1:B162" xr:uid="{7B07C238-1972-44FA-A015-3E99624AD158}"/>
  <mergeCells count="47">
    <mergeCell ref="A4:A7"/>
    <mergeCell ref="A12:A13"/>
    <mergeCell ref="A14:A16"/>
    <mergeCell ref="A21:A22"/>
    <mergeCell ref="A23:A24"/>
    <mergeCell ref="A8:A11"/>
    <mergeCell ref="A60:A61"/>
    <mergeCell ref="A26:A27"/>
    <mergeCell ref="A31:A33"/>
    <mergeCell ref="A34:A36"/>
    <mergeCell ref="A37:A39"/>
    <mergeCell ref="A41:A42"/>
    <mergeCell ref="A44:A45"/>
    <mergeCell ref="A46:A47"/>
    <mergeCell ref="A49:A50"/>
    <mergeCell ref="A53:A55"/>
    <mergeCell ref="A56:A57"/>
    <mergeCell ref="A58:A59"/>
    <mergeCell ref="A97:A100"/>
    <mergeCell ref="A62:A63"/>
    <mergeCell ref="A64:A65"/>
    <mergeCell ref="A66:A70"/>
    <mergeCell ref="A71:A72"/>
    <mergeCell ref="A73:A77"/>
    <mergeCell ref="A78:A82"/>
    <mergeCell ref="A83:A85"/>
    <mergeCell ref="A86:A87"/>
    <mergeCell ref="A89:A90"/>
    <mergeCell ref="A92:A93"/>
    <mergeCell ref="A94:A96"/>
    <mergeCell ref="A135:A137"/>
    <mergeCell ref="A101:A104"/>
    <mergeCell ref="A105:A107"/>
    <mergeCell ref="A108:A110"/>
    <mergeCell ref="A112:A114"/>
    <mergeCell ref="A115:A117"/>
    <mergeCell ref="A118:A120"/>
    <mergeCell ref="A121:A123"/>
    <mergeCell ref="A124:A126"/>
    <mergeCell ref="A127:A129"/>
    <mergeCell ref="A130:A132"/>
    <mergeCell ref="A133:A134"/>
    <mergeCell ref="A138:A141"/>
    <mergeCell ref="A142:A143"/>
    <mergeCell ref="A144:A146"/>
    <mergeCell ref="A148:A149"/>
    <mergeCell ref="A150:A15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9" ma:contentTypeDescription="Create a new document." ma:contentTypeScope="" ma:versionID="7756ab31655b06bf8e0fcba8adbbff5c">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27b71a969902f2a26b14ce6b28c5feb5"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fficeCountry xmlns="d9cf0e28-81d2-4dc7-8b10-820d80ed680d">B0376 - Swaziland - Mbabane</OfficeCountry>
    <DocumentStatus xmlns="d9cf0e28-81d2-4dc7-8b10-820d80ed680d">Final</DocumentStatus>
    <DocCoverageEndDate xmlns="d9cf0e28-81d2-4dc7-8b10-820d80ed680d">2031-07-07T04:00:00+00:00</DocCoverageEndDate>
    <TaxCatchAll xmlns="e91d5986-7c29-4ed1-8a54-b8fb378ed474" xsi:nil="true"/>
    <FunctionalArea xmlns="d9cf0e28-81d2-4dc7-8b10-820d80ed680d">Programme and Project</FunctionalArea>
    <FileNameDescription xmlns="d9cf0e28-81d2-4dc7-8b10-820d80ed680d">01004562 - PIMS 6703 - Eswatini TDA - SAP Incomati-Maputo</FileNameDescription>
    <ProjectNumber xmlns="d9cf0e28-81d2-4dc7-8b10-820d80ed680d">01004562</ProjectNumber>
    <DocumentType xmlns="d9cf0e28-81d2-4dc7-8b10-820d80ed680d">Budget</DocumentType>
    <Language xmlns="d9cf0e28-81d2-4dc7-8b10-820d80ed680d">English</Language>
    <AuthorName xmlns="d9cf0e28-81d2-4dc7-8b10-820d80ed680d">UNDP</AuthorName>
    <DocumentCategory xmlns="d9cf0e28-81d2-4dc7-8b10-820d80ed680d">Project</DocumentCategory>
    <OperatingUnit xmlns="d9cf0e28-81d2-4dc7-8b10-820d80ed680d">UNDP-SWZ</OperatingUnit>
    <lcf76f155ced4ddcb4097134ff3c332f xmlns="d9cf0e28-81d2-4dc7-8b10-820d80ed680d">
      <Terms xmlns="http://schemas.microsoft.com/office/infopath/2007/PartnerControls"/>
    </lcf76f155ced4ddcb4097134ff3c332f>
    <FocusArea xmlns="d9cf0e28-81d2-4dc7-8b10-820d80ed680d">Environment and Energy</FocusArea>
    <DocCoverageStartDate xmlns="d9cf0e28-81d2-4dc7-8b10-820d80ed680d">2025-07-08T00:00:00+00:00</DocCoverageStartDate>
    <FileClassificationMode xmlns="d9cf0e28-81d2-4dc7-8b10-820d80ed680d">Public</FileClassificationMode>
    <OutputNumber xmlns="d9cf0e28-81d2-4dc7-8b10-820d80ed68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9FF54C-7411-4606-9628-EA8B5AC472B4}"/>
</file>

<file path=customXml/itemProps2.xml><?xml version="1.0" encoding="utf-8"?>
<ds:datastoreItem xmlns:ds="http://schemas.openxmlformats.org/officeDocument/2006/customXml" ds:itemID="{E0AE6682-5334-4A04-A198-EEF416556670}">
  <ds:schemaRefs>
    <ds:schemaRef ds:uri="http://schemas.microsoft.com/office/2006/metadata/properties"/>
    <ds:schemaRef ds:uri="http://schemas.microsoft.com/office/infopath/2007/PartnerControls"/>
    <ds:schemaRef ds:uri="http://schemas.microsoft.com/sharepoint/v3"/>
    <ds:schemaRef ds:uri="0c5aaf48-b6a1-41e7-9a83-09d9c45adfd4"/>
  </ds:schemaRefs>
</ds:datastoreItem>
</file>

<file path=customXml/itemProps3.xml><?xml version="1.0" encoding="utf-8"?>
<ds:datastoreItem xmlns:ds="http://schemas.openxmlformats.org/officeDocument/2006/customXml" ds:itemID="{A6A477C8-D316-4024-80F8-DF221AF2E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Merged TBWP 12 May 2025</vt:lpstr>
      <vt:lpstr>Budget Note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01004562 - PIMS 6703 - Eswatini TDA - SAP Incomati-Maputo</dc:title>
  <dc:subject/>
  <dc:creator>Tihitina Taddesse</dc:creator>
  <cp:keywords/>
  <dc:description/>
  <cp:lastModifiedBy>Mlungisi Nkambule</cp:lastModifiedBy>
  <cp:revision/>
  <dcterms:created xsi:type="dcterms:W3CDTF">2024-10-08T12:26:08Z</dcterms:created>
  <dcterms:modified xsi:type="dcterms:W3CDTF">2025-07-28T07:43:21Z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